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pnms044521-my.sharepoint.com/personal/marcel_boomkamp_kpnms044521_onmicrosoft_com/Documents/AAA Factuering/Diverse mappen AAA/"/>
    </mc:Choice>
  </mc:AlternateContent>
  <xr:revisionPtr revIDLastSave="695" documentId="8_{6797D5EA-45D1-4833-8226-7BA7690C0109}" xr6:coauthVersionLast="47" xr6:coauthVersionMax="47" xr10:uidLastSave="{CC7B785E-9B8E-4A5A-A55C-C1844A3EF5E5}"/>
  <bookViews>
    <workbookView xWindow="38280" yWindow="2250" windowWidth="38640" windowHeight="21120" xr2:uid="{00000000-000D-0000-FFFF-FFFF00000000}"/>
  </bookViews>
  <sheets>
    <sheet name="6049 +etc beveiligd" sheetId="6" r:id="rId1"/>
    <sheet name="Blad1" sheetId="7" r:id="rId2"/>
  </sheets>
  <externalReferences>
    <externalReference r:id="rId3"/>
    <externalReference r:id="rId4"/>
  </externalReferences>
  <definedNames>
    <definedName name="_xlnm.Print_Area" localSheetId="0">'6049 +etc beveiligd'!$A$1:$K$131</definedName>
    <definedName name="dataprijzen">#REF!</definedName>
    <definedName name="NAW" localSheetId="0">[1]NAW!$A$3:$R$99</definedName>
    <definedName name="NAW">[2]NAW!$A$3:$R$99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6" i="6" l="1"/>
  <c r="D86" i="6" s="1"/>
  <c r="C86" i="6"/>
  <c r="E86" i="6" s="1"/>
  <c r="B87" i="6"/>
  <c r="C87" i="6"/>
  <c r="D87" i="6"/>
  <c r="E87" i="6"/>
  <c r="B88" i="6"/>
  <c r="C88" i="6"/>
  <c r="D88" i="6"/>
  <c r="E88" i="6"/>
  <c r="B89" i="6"/>
  <c r="C89" i="6"/>
  <c r="D89" i="6"/>
  <c r="E89" i="6"/>
  <c r="E85" i="6"/>
  <c r="D85" i="6"/>
  <c r="C85" i="6"/>
  <c r="B85" i="6"/>
  <c r="E97" i="6"/>
  <c r="E98" i="6"/>
  <c r="E99" i="6"/>
  <c r="E95" i="6"/>
  <c r="D97" i="6"/>
  <c r="D98" i="6"/>
  <c r="D99" i="6"/>
  <c r="D95" i="6"/>
  <c r="C96" i="6"/>
  <c r="E96" i="6" s="1"/>
  <c r="C97" i="6"/>
  <c r="C98" i="6"/>
  <c r="C99" i="6"/>
  <c r="C95" i="6"/>
  <c r="B96" i="6"/>
  <c r="D96" i="6" s="1"/>
  <c r="B97" i="6"/>
  <c r="B98" i="6"/>
  <c r="B99" i="6"/>
  <c r="B95" i="6"/>
  <c r="D104" i="6" l="1"/>
  <c r="C104" i="6"/>
  <c r="E104" i="6" s="1"/>
  <c r="B104" i="6"/>
  <c r="B106" i="6"/>
  <c r="C106" i="6"/>
  <c r="E106" i="6" s="1"/>
  <c r="D106" i="6"/>
  <c r="B107" i="6"/>
  <c r="C107" i="6"/>
  <c r="D107" i="6"/>
  <c r="E107" i="6"/>
  <c r="B108" i="6"/>
  <c r="D108" i="6" s="1"/>
  <c r="C108" i="6"/>
  <c r="E108" i="6" s="1"/>
  <c r="C105" i="6"/>
  <c r="E105" i="6" s="1"/>
  <c r="B105" i="6"/>
  <c r="D105" i="6" s="1"/>
  <c r="A127" i="6"/>
  <c r="A128" i="6"/>
  <c r="A129" i="6"/>
  <c r="A130" i="6"/>
  <c r="A126" i="6"/>
  <c r="A116" i="6"/>
  <c r="A117" i="6"/>
  <c r="A118" i="6"/>
  <c r="A119" i="6"/>
  <c r="A115" i="6"/>
  <c r="A105" i="6"/>
  <c r="A106" i="6"/>
  <c r="A107" i="6"/>
  <c r="A108" i="6"/>
  <c r="A104" i="6"/>
  <c r="A96" i="6"/>
  <c r="A97" i="6"/>
  <c r="A98" i="6"/>
  <c r="A99" i="6"/>
  <c r="A95" i="6"/>
  <c r="A86" i="6"/>
  <c r="A87" i="6"/>
  <c r="A88" i="6"/>
  <c r="A89" i="6"/>
  <c r="A85" i="6"/>
  <c r="C101" i="6"/>
  <c r="C92" i="6"/>
  <c r="E116" i="6"/>
  <c r="E117" i="6"/>
  <c r="E118" i="6"/>
  <c r="E119" i="6"/>
  <c r="E115" i="6"/>
  <c r="E127" i="6"/>
  <c r="E128" i="6"/>
  <c r="E129" i="6"/>
  <c r="E130" i="6"/>
  <c r="E126" i="6"/>
  <c r="H105" i="6"/>
  <c r="I105" i="6"/>
  <c r="J105" i="6"/>
  <c r="K105" i="6"/>
  <c r="H106" i="6"/>
  <c r="I106" i="6"/>
  <c r="J106" i="6"/>
  <c r="K106" i="6"/>
  <c r="H107" i="6"/>
  <c r="I107" i="6"/>
  <c r="J107" i="6"/>
  <c r="K107" i="6"/>
  <c r="H108" i="6"/>
  <c r="I108" i="6"/>
  <c r="J108" i="6"/>
  <c r="K108" i="6"/>
  <c r="K104" i="6"/>
  <c r="J104" i="6"/>
  <c r="I104" i="6"/>
  <c r="H104" i="6"/>
  <c r="F130" i="6"/>
  <c r="D130" i="6"/>
  <c r="C130" i="6"/>
  <c r="B130" i="6"/>
  <c r="F129" i="6"/>
  <c r="D129" i="6"/>
  <c r="C129" i="6"/>
  <c r="B129" i="6"/>
  <c r="F128" i="6"/>
  <c r="D128" i="6"/>
  <c r="C128" i="6"/>
  <c r="B128" i="6"/>
  <c r="F127" i="6"/>
  <c r="D127" i="6"/>
  <c r="C127" i="6"/>
  <c r="B127" i="6"/>
  <c r="F126" i="6"/>
  <c r="D126" i="6"/>
  <c r="C126" i="6"/>
  <c r="B126" i="6"/>
  <c r="H119" i="6"/>
  <c r="G119" i="6"/>
  <c r="F119" i="6"/>
  <c r="D119" i="6"/>
  <c r="C119" i="6"/>
  <c r="B119" i="6"/>
  <c r="H118" i="6"/>
  <c r="G118" i="6"/>
  <c r="F118" i="6"/>
  <c r="D118" i="6"/>
  <c r="C118" i="6"/>
  <c r="B118" i="6"/>
  <c r="H117" i="6"/>
  <c r="G117" i="6"/>
  <c r="F117" i="6"/>
  <c r="D117" i="6"/>
  <c r="C117" i="6"/>
  <c r="B117" i="6"/>
  <c r="H116" i="6"/>
  <c r="G116" i="6"/>
  <c r="F116" i="6"/>
  <c r="D116" i="6"/>
  <c r="C116" i="6"/>
  <c r="B116" i="6"/>
  <c r="H115" i="6"/>
  <c r="G115" i="6"/>
  <c r="F115" i="6"/>
  <c r="D115" i="6"/>
  <c r="C115" i="6"/>
  <c r="B115" i="6"/>
  <c r="G108" i="6"/>
  <c r="F108" i="6"/>
  <c r="G107" i="6"/>
  <c r="F107" i="6"/>
  <c r="G106" i="6"/>
  <c r="F106" i="6"/>
  <c r="G105" i="6"/>
  <c r="F105" i="6"/>
  <c r="G104" i="6"/>
  <c r="F104" i="6"/>
  <c r="K99" i="6"/>
  <c r="J99" i="6"/>
  <c r="G99" i="6"/>
  <c r="F99" i="6"/>
  <c r="K98" i="6"/>
  <c r="J98" i="6"/>
  <c r="G98" i="6"/>
  <c r="F98" i="6"/>
  <c r="K97" i="6"/>
  <c r="J97" i="6"/>
  <c r="G97" i="6"/>
  <c r="F97" i="6"/>
  <c r="K96" i="6"/>
  <c r="J96" i="6"/>
  <c r="G96" i="6"/>
  <c r="F96" i="6"/>
  <c r="K95" i="6"/>
  <c r="J95" i="6"/>
  <c r="G95" i="6"/>
  <c r="F95" i="6"/>
  <c r="K89" i="6"/>
  <c r="J89" i="6"/>
  <c r="I89" i="6"/>
  <c r="H89" i="6"/>
  <c r="G89" i="6"/>
  <c r="F89" i="6"/>
  <c r="K88" i="6"/>
  <c r="J88" i="6"/>
  <c r="I88" i="6"/>
  <c r="H88" i="6"/>
  <c r="G88" i="6"/>
  <c r="F88" i="6"/>
  <c r="K87" i="6"/>
  <c r="J87" i="6"/>
  <c r="I87" i="6"/>
  <c r="H87" i="6"/>
  <c r="G87" i="6"/>
  <c r="F87" i="6"/>
  <c r="K86" i="6"/>
  <c r="J86" i="6"/>
  <c r="I86" i="6"/>
  <c r="H86" i="6"/>
  <c r="G86" i="6"/>
  <c r="F86" i="6"/>
  <c r="K85" i="6"/>
  <c r="J85" i="6"/>
  <c r="I85" i="6"/>
  <c r="H85" i="6"/>
  <c r="G85" i="6"/>
  <c r="F85" i="6"/>
  <c r="C82" i="6"/>
  <c r="J72" i="6"/>
  <c r="H71" i="6"/>
  <c r="F69" i="6"/>
  <c r="B69" i="6"/>
  <c r="H68" i="6"/>
  <c r="D68" i="6"/>
  <c r="A68" i="6"/>
  <c r="H67" i="6"/>
  <c r="D67" i="6"/>
  <c r="A67" i="6"/>
  <c r="H60" i="6"/>
  <c r="D60" i="6"/>
  <c r="A60" i="6"/>
  <c r="H57" i="6"/>
  <c r="D57" i="6"/>
  <c r="A57" i="6"/>
  <c r="J1" i="6"/>
</calcChain>
</file>

<file path=xl/sharedStrings.xml><?xml version="1.0" encoding="utf-8"?>
<sst xmlns="http://schemas.openxmlformats.org/spreadsheetml/2006/main" count="359" uniqueCount="196">
  <si>
    <t>aantal</t>
  </si>
  <si>
    <t>factuuradres:</t>
  </si>
  <si>
    <t>Leveradres:</t>
  </si>
  <si>
    <t>Kleur profiel:</t>
  </si>
  <si>
    <t>grijs</t>
  </si>
  <si>
    <t>zwart</t>
  </si>
  <si>
    <t>info@eamo.nl</t>
  </si>
  <si>
    <t>55.A2</t>
  </si>
  <si>
    <t>66.A2</t>
  </si>
  <si>
    <t>Din L</t>
  </si>
  <si>
    <t>Din R</t>
  </si>
  <si>
    <t>Kozijn Breedte</t>
  </si>
  <si>
    <t>Kozijn Hoogte</t>
  </si>
  <si>
    <t>aantal scharnieren per deur</t>
  </si>
  <si>
    <t>Vrijekeuze:</t>
  </si>
  <si>
    <t>OrderDatum:</t>
  </si>
  <si>
    <t>Stelblokjes = 1 set per paneel</t>
  </si>
  <si>
    <t>aantal kozijnen</t>
  </si>
  <si>
    <t>Draairichting deur</t>
  </si>
  <si>
    <t>uitvoering</t>
  </si>
  <si>
    <t>ja</t>
  </si>
  <si>
    <t>nee</t>
  </si>
  <si>
    <t>Opmerking:</t>
  </si>
  <si>
    <t>HPL</t>
  </si>
  <si>
    <t>33.1</t>
  </si>
  <si>
    <t>33.2</t>
  </si>
  <si>
    <t>33.A2</t>
  </si>
  <si>
    <t>44.2</t>
  </si>
  <si>
    <t>44.A2</t>
  </si>
  <si>
    <t>55.2</t>
  </si>
  <si>
    <t>66.2</t>
  </si>
  <si>
    <t>postcode</t>
  </si>
  <si>
    <t>contact persoon</t>
  </si>
  <si>
    <t>Telefoon</t>
  </si>
  <si>
    <t>E-mail</t>
  </si>
  <si>
    <t>Gebruik het dropdown menu</t>
  </si>
  <si>
    <t>Glasssoort in wand (tbv rubbers rugzijde kozijn)</t>
  </si>
  <si>
    <t>aantal:</t>
  </si>
  <si>
    <t>tbv glasdikte:</t>
  </si>
  <si>
    <t xml:space="preserve">55.2 </t>
  </si>
  <si>
    <t>88.2</t>
  </si>
  <si>
    <t>Naam</t>
  </si>
  <si>
    <t>type deur (glas/kader/HPL)</t>
  </si>
  <si>
    <t>U-40 - U-40x25x40 (vast)     L=3000</t>
  </si>
  <si>
    <t>KL40 -  Klik-40x25x40    L=3000</t>
  </si>
  <si>
    <t>U25 -  U-25x25x25 (vast)     L=3000</t>
  </si>
  <si>
    <t>KL25 - Klik-25x25x25    L=3000</t>
  </si>
  <si>
    <t>type slot;  alleen bij glazendeuren              (Staand = Office Liggend = Studio)</t>
  </si>
  <si>
    <t>Glasssoort in kaderdeur 3883</t>
  </si>
  <si>
    <t>Bestelnummer</t>
  </si>
  <si>
    <t>Ordernummer</t>
  </si>
  <si>
    <t>Adres</t>
  </si>
  <si>
    <t xml:space="preserve">    ↓</t>
  </si>
  <si>
    <t>stelblokjes set</t>
  </si>
  <si>
    <r>
      <t xml:space="preserve">Gebruik het dropdown menu                                                    </t>
    </r>
    <r>
      <rPr>
        <b/>
        <sz val="11"/>
        <color rgb="FFFF0000"/>
        <rFont val="Calibri"/>
        <family val="2"/>
      </rPr>
      <t>↓</t>
    </r>
  </si>
  <si>
    <t>Office D/N</t>
  </si>
  <si>
    <t>Studio</t>
  </si>
  <si>
    <t>Office Dag</t>
  </si>
  <si>
    <t>vast</t>
  </si>
  <si>
    <t>11.284 Loopslot office classic ( L )</t>
  </si>
  <si>
    <t>11.285 Loopslot office classic ( R )</t>
  </si>
  <si>
    <t>11.280 D/N-slot  office classic ( L )</t>
  </si>
  <si>
    <t>Loopslot Studio rondo krukstel voor</t>
  </si>
  <si>
    <t>Cilinderslot Studio rondo</t>
  </si>
  <si>
    <t>Tegenkast Studio rondo</t>
  </si>
  <si>
    <t>Loopslot Studio classic krukstel voor</t>
  </si>
  <si>
    <t>Cilinderslot Studio classic</t>
  </si>
  <si>
    <t>Tegenkast Studio classic</t>
  </si>
  <si>
    <t>Krukstel Haaks Ø18.</t>
  </si>
  <si>
    <t>Kaderdeur 3883</t>
  </si>
  <si>
    <t>glassoort</t>
  </si>
  <si>
    <t>aantal    kozijnen</t>
  </si>
  <si>
    <t>valdorpel</t>
  </si>
  <si>
    <t>deurmaat</t>
  </si>
  <si>
    <t>glasmaat</t>
  </si>
  <si>
    <t>breedte</t>
  </si>
  <si>
    <t>hoogte</t>
  </si>
  <si>
    <t>Geanodiseerd Grijs</t>
  </si>
  <si>
    <t>3883Dag</t>
  </si>
  <si>
    <t>3883D/N</t>
  </si>
  <si>
    <t>RVS</t>
  </si>
  <si>
    <t>Draairichting  Din</t>
  </si>
  <si>
    <t>Type slot</t>
  </si>
  <si>
    <t>Hoekslot PC</t>
  </si>
  <si>
    <t>Hoekslot PC vrije glaskant, dunne zijde blind</t>
  </si>
  <si>
    <t>Draairichting  Din Loopdeur</t>
  </si>
  <si>
    <t>Dubbeldeurstel? Geef de draairichting van de loopdeur op.</t>
  </si>
  <si>
    <t>HPL/Kader-deur Scharnier Din Links  RVS.</t>
  </si>
  <si>
    <t>HPL/Kader-deur Scharnier Din Rechts RVS.</t>
  </si>
  <si>
    <t>Glasdeur Scharnier Din Links RVS.</t>
  </si>
  <si>
    <t>Glasdeur Scharnier Din Rechts RVS.</t>
  </si>
  <si>
    <t>KD 3883 PC85 slot</t>
  </si>
  <si>
    <t>PC72Dag</t>
  </si>
  <si>
    <t>PC72D/N</t>
  </si>
  <si>
    <t>PC92Dag</t>
  </si>
  <si>
    <t>PC92D/N</t>
  </si>
  <si>
    <t>Sluitpot</t>
  </si>
  <si>
    <t>Nemef 749</t>
  </si>
  <si>
    <t>valdorpel wel/niet/type</t>
  </si>
  <si>
    <t>Valdorpel 3883 EM Soundproof OM 203610917</t>
  </si>
  <si>
    <t>11.264 Loopslot office rondo ( L )</t>
  </si>
  <si>
    <t>11.265 Loopslot office rondo ( R )</t>
  </si>
  <si>
    <t>11.260 D/N-slot  office rondo ( L )</t>
  </si>
  <si>
    <t>11/261 D/N-slot  office rondo ( R )</t>
  </si>
  <si>
    <t>11.287 Tegenkast Office Classic (R)</t>
  </si>
  <si>
    <t>11.286 Tegenkast Office Classic (L)</t>
  </si>
  <si>
    <t>11.281 D/N-slot  office classic ( R )</t>
  </si>
  <si>
    <t>11.206 Tegenkast Office rondo (L)</t>
  </si>
  <si>
    <t>11.207 Tegenkast Office rondo (R)</t>
  </si>
  <si>
    <t>HPL/Kader-deur Scharnier Din L/R  RVS. 002462540 tbv houten kozijn</t>
  </si>
  <si>
    <t>Gebruik het dropdown menu                                          ↓</t>
  </si>
  <si>
    <t>Gebruik het dropdown menu                                                    ↓</t>
  </si>
  <si>
    <t xml:space="preserve">66.A2 </t>
  </si>
  <si>
    <t>66.A4</t>
  </si>
  <si>
    <t>Hoekslot PC vrije glaskant</t>
  </si>
  <si>
    <t>Hoekslot PC, dunne zijde blind</t>
  </si>
  <si>
    <t>Deuropener ruststroom Maasland</t>
  </si>
  <si>
    <t>Knopcilinder</t>
  </si>
  <si>
    <t>Halve cilinder</t>
  </si>
  <si>
    <t>Halve knopcilinder</t>
  </si>
  <si>
    <t>deurdranger TS92B (kaderdeur)</t>
  </si>
  <si>
    <t>deurdranger TS90 (Glasdeur)</t>
  </si>
  <si>
    <t>VDA L=921 Max. Heavy duty.</t>
  </si>
  <si>
    <t>VDA L=930 Max. Heavy duty.</t>
  </si>
  <si>
    <t>VDA L=1030 Max. Heavy duty.</t>
  </si>
  <si>
    <t>Sluitplaat RVS, verstelnbaar.</t>
  </si>
  <si>
    <t>Glas Hoogte</t>
  </si>
  <si>
    <t>aantal deuren</t>
  </si>
  <si>
    <t>10 mm</t>
  </si>
  <si>
    <t>12 mm</t>
  </si>
  <si>
    <t>6030 portaal</t>
  </si>
  <si>
    <t>T-greep L=500 ø19</t>
  </si>
  <si>
    <t>T-greep L=500 ø25</t>
  </si>
  <si>
    <t>NDFH 180 zelfsluitende onderschoen set</t>
  </si>
  <si>
    <t>type kozijn aanslagt/portaal</t>
  </si>
  <si>
    <t>T-500-19</t>
  </si>
  <si>
    <t>T-500-25</t>
  </si>
  <si>
    <t>NDFH180</t>
  </si>
  <si>
    <t>KD3883</t>
  </si>
  <si>
    <t>Kaderdeur 3883 dubbeldeurstel</t>
  </si>
  <si>
    <t>55.A4</t>
  </si>
  <si>
    <t xml:space="preserve">Dubbele cilinder 30/30 </t>
  </si>
  <si>
    <t>geschikt voor kader- en HPL-deuren</t>
  </si>
  <si>
    <t xml:space="preserve">Krukstel Haaks Ø18, v.v. rozet. </t>
  </si>
  <si>
    <t>Geschikt voor alle hier boven getoonde sloten</t>
  </si>
  <si>
    <t>Profielcilinder 30/30, geschikt voor alle hierboven getoonde sloten</t>
  </si>
  <si>
    <r>
      <t xml:space="preserve">Gebruik het dropdown menu                                          </t>
    </r>
    <r>
      <rPr>
        <sz val="9"/>
        <color rgb="FFFF0000"/>
        <rFont val="Calibri"/>
        <family val="2"/>
      </rPr>
      <t>↓</t>
    </r>
  </si>
  <si>
    <r>
      <rPr>
        <b/>
        <sz val="9"/>
        <color theme="1"/>
        <rFont val="Calibri"/>
        <family val="2"/>
        <scheme val="minor"/>
      </rPr>
      <t xml:space="preserve">Gebruik het dropdown menu  </t>
    </r>
    <r>
      <rPr>
        <sz val="9"/>
        <color theme="1"/>
        <rFont val="Calibri"/>
        <family val="2"/>
        <scheme val="minor"/>
      </rPr>
      <t xml:space="preserve">             </t>
    </r>
    <r>
      <rPr>
        <b/>
        <sz val="9"/>
        <color theme="1"/>
        <rFont val="Calibri"/>
        <family val="2"/>
        <scheme val="minor"/>
      </rPr>
      <t xml:space="preserve">                           </t>
    </r>
    <r>
      <rPr>
        <b/>
        <sz val="9"/>
        <color rgb="FFFF0000"/>
        <rFont val="Calibri"/>
        <family val="2"/>
      </rPr>
      <t>↓</t>
    </r>
  </si>
  <si>
    <t>U-profiel 13,2 x 18 tbv omlijsting 10mm deuren</t>
  </si>
  <si>
    <t>Geef hier uw AFwijkende RAL-kleur + glansgraad op</t>
  </si>
  <si>
    <t>Te leveren goederen/deurbeslag</t>
  </si>
  <si>
    <t>Deurstop model schildpad</t>
  </si>
  <si>
    <t>deurstop model schildpad</t>
  </si>
  <si>
    <t>Ral 9005 FS Fijn Structuur    Zwart</t>
  </si>
  <si>
    <t>Ral 9005 30% mat                 Zwart</t>
  </si>
  <si>
    <t>Ral 9016 30% mat                 Wit</t>
  </si>
  <si>
    <t>Plakroede 25x2x3000 v.v. dubbelzijdie tape D=0,8mm</t>
  </si>
  <si>
    <t>platstrip 20 x 1,5 x 3000</t>
  </si>
  <si>
    <t>volstaf 10x10x3000, hoekoplossing</t>
  </si>
  <si>
    <t>volstaf 12x12x3000, hoekoplossing</t>
  </si>
  <si>
    <t>6049 aanslag</t>
  </si>
  <si>
    <t>kozijnmaat</t>
  </si>
  <si>
    <t>Glas Breedte</t>
  </si>
  <si>
    <t xml:space="preserve">Volglas enkele deur </t>
  </si>
  <si>
    <t xml:space="preserve">Volglas dubbel deurstel </t>
  </si>
  <si>
    <t>Dubbel beglaasde Kaderdeur 5886</t>
  </si>
  <si>
    <t>6045 aanslag</t>
  </si>
  <si>
    <t>dubbele kaderdeur 3884</t>
  </si>
  <si>
    <t>kaderdeur 3883</t>
  </si>
  <si>
    <t xml:space="preserve"> </t>
  </si>
  <si>
    <t>PC   boring</t>
  </si>
  <si>
    <t>Opmerking: bv Gewenste levertijd??</t>
  </si>
  <si>
    <t>RAL :</t>
  </si>
  <si>
    <t>RAL:</t>
  </si>
  <si>
    <t>kozijn hoogte</t>
  </si>
  <si>
    <t>afwijkende RAL      zie boven</t>
  </si>
  <si>
    <t>PROFIELEN</t>
  </si>
  <si>
    <t>KOZIJNEN</t>
  </si>
  <si>
    <t>OVERIG</t>
  </si>
  <si>
    <t>EAMO-DK6045-DK6049-DK6030</t>
  </si>
  <si>
    <t>3M 4910 F t/k VHB, dikte 1.0mm, afm.  6mm x 16.5 m, transparant</t>
  </si>
  <si>
    <t>3M 4910 F t/k VHB, dikte 1.0mm, afm.  9mm x 16.5 m, transparant</t>
  </si>
  <si>
    <t>3M 4910 F t/k VHB, dikte 1.0mm, afm. 15mm x 16.5 m, transparant</t>
  </si>
  <si>
    <t>3M 4910 F t/k VHB, dikte 0.5mm, afm.  6mm x 16.5 m, transparant</t>
  </si>
  <si>
    <t>3M 4910 F t/k VHB, dikte 0.5mm, afm.  9mm x 16.5 m, transparant</t>
  </si>
  <si>
    <t>3M 4910 F t/k VHB, dikte 0.5mm, afm. 15mm x 16.5 m, transparant</t>
  </si>
  <si>
    <t>met de TAB- toets kom je door het invulblad.</t>
  </si>
  <si>
    <t>( kan ook met de muis)</t>
  </si>
  <si>
    <t xml:space="preserve">dus in : </t>
  </si>
  <si>
    <t>-RVS</t>
  </si>
  <si>
    <t>-RAL 9005 30%  mat         (zwart)</t>
  </si>
  <si>
    <t>-RAL 9005 FijnStruktuur     (zwart)</t>
  </si>
  <si>
    <r>
      <t xml:space="preserve">-de afwijkende kleur bij </t>
    </r>
    <r>
      <rPr>
        <u/>
        <sz val="11"/>
        <color theme="1"/>
        <rFont val="Calibri"/>
        <family val="2"/>
        <scheme val="minor"/>
      </rPr>
      <t>kozijnen</t>
    </r>
    <r>
      <rPr>
        <sz val="11"/>
        <color theme="1"/>
        <rFont val="Calibri"/>
        <family val="2"/>
        <scheme val="minor"/>
      </rPr>
      <t xml:space="preserve"> reeds door u opgegeven</t>
    </r>
  </si>
  <si>
    <t>OVERIG :  beslag is leverbaar in beperkte uitvoering (kleuren)</t>
  </si>
  <si>
    <t>n.v.t.</t>
  </si>
  <si>
    <t>Tape = 33 meter per 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</si>
</sst>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€&quot;\ #,##0;[Red]&quot;€&quot;\ \-#,##0"/>
    <numFmt numFmtId="164" formatCode="0#########"/>
    <numFmt numFmtId="165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name val="Calibri"/>
      <family val="2"/>
      <scheme val="minor"/>
    </font>
    <font>
      <sz val="11"/>
      <color rgb="FF1F3864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</font>
    <font>
      <sz val="11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u/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</font>
    <font>
      <b/>
      <sz val="9"/>
      <color theme="1"/>
      <name val="Calibri"/>
      <family val="2"/>
      <scheme val="minor"/>
    </font>
    <font>
      <b/>
      <sz val="9"/>
      <color rgb="FFFF0000"/>
      <name val="Calibri"/>
      <family val="2"/>
    </font>
    <font>
      <sz val="9"/>
      <name val="Calibri"/>
      <family val="2"/>
      <scheme val="minor"/>
    </font>
    <font>
      <sz val="10.5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</fills>
  <borders count="4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2">
    <xf numFmtId="0" fontId="0" fillId="0" borderId="0" xfId="0"/>
    <xf numFmtId="0" fontId="2" fillId="0" borderId="0" xfId="0" applyFont="1"/>
    <xf numFmtId="0" fontId="1" fillId="0" borderId="0" xfId="0" applyFont="1"/>
    <xf numFmtId="164" fontId="1" fillId="0" borderId="0" xfId="0" applyNumberFormat="1" applyFont="1"/>
    <xf numFmtId="0" fontId="4" fillId="0" borderId="0" xfId="0" applyFon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 vertical="center" textRotation="90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/>
    </xf>
    <xf numFmtId="0" fontId="0" fillId="0" borderId="2" xfId="0" applyBorder="1"/>
    <xf numFmtId="0" fontId="0" fillId="0" borderId="14" xfId="0" applyBorder="1"/>
    <xf numFmtId="0" fontId="2" fillId="0" borderId="6" xfId="0" applyFont="1" applyBorder="1"/>
    <xf numFmtId="0" fontId="2" fillId="2" borderId="22" xfId="0" applyFont="1" applyFill="1" applyBorder="1" applyAlignment="1">
      <alignment vertical="center"/>
    </xf>
    <xf numFmtId="0" fontId="0" fillId="0" borderId="0" xfId="0" applyAlignment="1">
      <alignment wrapText="1"/>
    </xf>
    <xf numFmtId="0" fontId="7" fillId="0" borderId="0" xfId="0" applyFont="1" applyAlignment="1">
      <alignment vertical="center"/>
    </xf>
    <xf numFmtId="6" fontId="7" fillId="0" borderId="0" xfId="0" applyNumberFormat="1" applyFont="1" applyAlignment="1">
      <alignment vertical="center"/>
    </xf>
    <xf numFmtId="0" fontId="9" fillId="0" borderId="0" xfId="0" applyFont="1"/>
    <xf numFmtId="0" fontId="2" fillId="2" borderId="11" xfId="0" applyFont="1" applyFill="1" applyBorder="1"/>
    <xf numFmtId="0" fontId="2" fillId="2" borderId="12" xfId="0" applyFont="1" applyFill="1" applyBorder="1"/>
    <xf numFmtId="0" fontId="2" fillId="0" borderId="23" xfId="0" applyFont="1" applyBorder="1"/>
    <xf numFmtId="0" fontId="0" fillId="0" borderId="0" xfId="0" applyAlignment="1">
      <alignment horizontal="left"/>
    </xf>
    <xf numFmtId="3" fontId="0" fillId="0" borderId="0" xfId="0" applyNumberFormat="1"/>
    <xf numFmtId="0" fontId="0" fillId="0" borderId="0" xfId="0" applyAlignment="1">
      <alignment vertical="center" textRotation="90" wrapText="1"/>
    </xf>
    <xf numFmtId="0" fontId="0" fillId="0" borderId="2" xfId="0" applyBorder="1" applyAlignment="1">
      <alignment vertical="center" textRotation="90"/>
    </xf>
    <xf numFmtId="0" fontId="0" fillId="0" borderId="2" xfId="0" applyBorder="1" applyAlignment="1">
      <alignment vertical="center" textRotation="90" wrapText="1"/>
    </xf>
    <xf numFmtId="0" fontId="0" fillId="0" borderId="4" xfId="0" applyBorder="1"/>
    <xf numFmtId="0" fontId="1" fillId="0" borderId="2" xfId="0" applyFont="1" applyBorder="1"/>
    <xf numFmtId="0" fontId="0" fillId="0" borderId="4" xfId="0" applyBorder="1" applyAlignment="1">
      <alignment vertical="center" textRotation="90" wrapText="1"/>
    </xf>
    <xf numFmtId="0" fontId="12" fillId="0" borderId="6" xfId="0" applyFont="1" applyBorder="1"/>
    <xf numFmtId="0" fontId="12" fillId="0" borderId="2" xfId="0" applyFont="1" applyBorder="1"/>
    <xf numFmtId="0" fontId="12" fillId="0" borderId="2" xfId="0" applyFont="1" applyBorder="1" applyAlignment="1">
      <alignment horizontal="center"/>
    </xf>
    <xf numFmtId="0" fontId="2" fillId="2" borderId="4" xfId="0" applyFont="1" applyFill="1" applyBorder="1"/>
    <xf numFmtId="0" fontId="0" fillId="2" borderId="1" xfId="0" applyFill="1" applyBorder="1"/>
    <xf numFmtId="0" fontId="2" fillId="2" borderId="1" xfId="0" applyFont="1" applyFill="1" applyBorder="1"/>
    <xf numFmtId="0" fontId="0" fillId="2" borderId="1" xfId="0" applyFill="1" applyBorder="1" applyAlignment="1">
      <alignment vertical="center" textRotation="90" wrapText="1"/>
    </xf>
    <xf numFmtId="0" fontId="0" fillId="2" borderId="3" xfId="0" applyFill="1" applyBorder="1"/>
    <xf numFmtId="0" fontId="5" fillId="0" borderId="2" xfId="0" applyFont="1" applyBorder="1" applyAlignment="1">
      <alignment vertical="center" textRotation="90" wrapText="1"/>
    </xf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0" fillId="0" borderId="4" xfId="0" applyBorder="1" applyAlignment="1">
      <alignment horizontal="center"/>
    </xf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 textRotation="90" wrapText="1"/>
    </xf>
    <xf numFmtId="0" fontId="5" fillId="0" borderId="0" xfId="0" applyFont="1" applyAlignment="1">
      <alignment horizontal="center" vertical="center" textRotation="90"/>
    </xf>
    <xf numFmtId="0" fontId="5" fillId="0" borderId="0" xfId="0" applyFont="1" applyAlignment="1">
      <alignment vertical="center" textRotation="90"/>
    </xf>
    <xf numFmtId="0" fontId="0" fillId="0" borderId="0" xfId="0" applyAlignment="1">
      <alignment vertical="center" textRotation="90"/>
    </xf>
    <xf numFmtId="0" fontId="0" fillId="0" borderId="32" xfId="0" applyBorder="1"/>
    <xf numFmtId="0" fontId="0" fillId="0" borderId="34" xfId="0" applyBorder="1"/>
    <xf numFmtId="0" fontId="0" fillId="0" borderId="28" xfId="0" applyBorder="1"/>
    <xf numFmtId="0" fontId="0" fillId="0" borderId="36" xfId="0" applyBorder="1"/>
    <xf numFmtId="0" fontId="0" fillId="0" borderId="38" xfId="0" applyBorder="1"/>
    <xf numFmtId="0" fontId="0" fillId="0" borderId="3" xfId="0" applyBorder="1"/>
    <xf numFmtId="0" fontId="0" fillId="0" borderId="31" xfId="0" applyBorder="1" applyAlignment="1">
      <alignment horizontal="center"/>
    </xf>
    <xf numFmtId="0" fontId="0" fillId="0" borderId="31" xfId="0" applyBorder="1"/>
    <xf numFmtId="0" fontId="0" fillId="0" borderId="37" xfId="0" applyBorder="1"/>
    <xf numFmtId="0" fontId="0" fillId="0" borderId="34" xfId="0" applyBorder="1" applyAlignment="1">
      <alignment wrapText="1"/>
    </xf>
    <xf numFmtId="0" fontId="0" fillId="0" borderId="28" xfId="0" applyBorder="1" applyAlignment="1">
      <alignment wrapText="1"/>
    </xf>
    <xf numFmtId="0" fontId="0" fillId="0" borderId="35" xfId="0" applyBorder="1" applyAlignment="1">
      <alignment wrapText="1"/>
    </xf>
    <xf numFmtId="0" fontId="0" fillId="0" borderId="31" xfId="0" applyBorder="1" applyAlignment="1">
      <alignment wrapText="1"/>
    </xf>
    <xf numFmtId="3" fontId="6" fillId="0" borderId="36" xfId="0" applyNumberFormat="1" applyFont="1" applyBorder="1"/>
    <xf numFmtId="0" fontId="6" fillId="0" borderId="0" xfId="0" applyFont="1"/>
    <xf numFmtId="0" fontId="6" fillId="0" borderId="37" xfId="0" applyFont="1" applyBorder="1"/>
    <xf numFmtId="3" fontId="6" fillId="0" borderId="38" xfId="0" applyNumberFormat="1" applyFont="1" applyBorder="1"/>
    <xf numFmtId="0" fontId="6" fillId="0" borderId="3" xfId="0" applyFont="1" applyBorder="1"/>
    <xf numFmtId="0" fontId="6" fillId="0" borderId="39" xfId="0" applyFont="1" applyBorder="1"/>
    <xf numFmtId="0" fontId="6" fillId="0" borderId="36" xfId="0" applyFont="1" applyBorder="1"/>
    <xf numFmtId="0" fontId="6" fillId="0" borderId="38" xfId="0" applyFont="1" applyBorder="1"/>
    <xf numFmtId="0" fontId="16" fillId="0" borderId="36" xfId="0" applyFont="1" applyBorder="1"/>
    <xf numFmtId="0" fontId="16" fillId="0" borderId="38" xfId="0" applyFont="1" applyBorder="1"/>
    <xf numFmtId="0" fontId="16" fillId="0" borderId="0" xfId="0" applyFont="1"/>
    <xf numFmtId="0" fontId="20" fillId="0" borderId="0" xfId="0" applyFont="1" applyAlignment="1">
      <alignment vertical="center"/>
    </xf>
    <xf numFmtId="0" fontId="16" fillId="0" borderId="0" xfId="0" applyFont="1" applyAlignment="1">
      <alignment horizontal="left"/>
    </xf>
    <xf numFmtId="0" fontId="13" fillId="0" borderId="0" xfId="0" applyFont="1" applyAlignment="1">
      <alignment vertical="center"/>
    </xf>
    <xf numFmtId="0" fontId="21" fillId="0" borderId="0" xfId="0" applyFont="1"/>
    <xf numFmtId="0" fontId="6" fillId="0" borderId="0" xfId="0" applyFont="1" applyAlignment="1">
      <alignment horizontal="left"/>
    </xf>
    <xf numFmtId="0" fontId="2" fillId="0" borderId="13" xfId="0" applyFont="1" applyBorder="1"/>
    <xf numFmtId="0" fontId="4" fillId="2" borderId="4" xfId="0" applyFont="1" applyFill="1" applyBorder="1"/>
    <xf numFmtId="0" fontId="2" fillId="0" borderId="9" xfId="0" applyFont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5" fillId="4" borderId="7" xfId="0" applyFont="1" applyFill="1" applyBorder="1" applyAlignment="1" applyProtection="1">
      <alignment horizontal="center" vertical="center"/>
      <protection locked="0"/>
    </xf>
    <xf numFmtId="0" fontId="2" fillId="4" borderId="33" xfId="0" applyFont="1" applyFill="1" applyBorder="1" applyAlignment="1" applyProtection="1">
      <alignment horizontal="center"/>
      <protection locked="0"/>
    </xf>
    <xf numFmtId="0" fontId="2" fillId="4" borderId="19" xfId="0" applyFon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32" xfId="0" applyFill="1" applyBorder="1" applyProtection="1">
      <protection locked="0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14" fontId="2" fillId="0" borderId="0" xfId="0" applyNumberFormat="1" applyFont="1" applyAlignment="1">
      <alignment horizontal="right" vertical="center"/>
    </xf>
    <xf numFmtId="0" fontId="2" fillId="0" borderId="23" xfId="0" applyFont="1" applyBorder="1" applyAlignment="1">
      <alignment vertical="center"/>
    </xf>
    <xf numFmtId="0" fontId="0" fillId="0" borderId="8" xfId="0" applyBorder="1" applyAlignment="1">
      <alignment horizontal="center" vertical="center" textRotation="60" wrapText="1"/>
    </xf>
    <xf numFmtId="0" fontId="6" fillId="0" borderId="8" xfId="0" applyFont="1" applyBorder="1" applyAlignment="1">
      <alignment horizontal="center" vertical="center" textRotation="60" wrapText="1"/>
    </xf>
    <xf numFmtId="49" fontId="0" fillId="0" borderId="7" xfId="0" applyNumberFormat="1" applyBorder="1" applyAlignment="1">
      <alignment horizontal="center" vertical="center" textRotation="60"/>
    </xf>
    <xf numFmtId="49" fontId="0" fillId="0" borderId="7" xfId="0" applyNumberFormat="1" applyBorder="1" applyAlignment="1">
      <alignment horizontal="center" vertical="center" textRotation="60" wrapText="1"/>
    </xf>
    <xf numFmtId="49" fontId="0" fillId="0" borderId="7" xfId="0" applyNumberFormat="1" applyBorder="1" applyAlignment="1">
      <alignment horizontal="left" vertical="center" textRotation="60" wrapText="1"/>
    </xf>
    <xf numFmtId="49" fontId="0" fillId="0" borderId="7" xfId="0" applyNumberFormat="1" applyBorder="1" applyAlignment="1">
      <alignment horizontal="left" vertical="top" textRotation="60" wrapText="1"/>
    </xf>
    <xf numFmtId="0" fontId="16" fillId="0" borderId="32" xfId="0" applyFont="1" applyBorder="1"/>
    <xf numFmtId="0" fontId="16" fillId="0" borderId="31" xfId="0" applyFont="1" applyBorder="1"/>
    <xf numFmtId="0" fontId="16" fillId="0" borderId="14" xfId="0" applyFont="1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vertical="center" textRotation="60"/>
    </xf>
    <xf numFmtId="0" fontId="0" fillId="0" borderId="2" xfId="0" applyBorder="1" applyAlignment="1">
      <alignment vertical="center" textRotation="60" wrapText="1"/>
    </xf>
    <xf numFmtId="0" fontId="0" fillId="0" borderId="2" xfId="0" applyBorder="1" applyAlignment="1">
      <alignment horizontal="center" vertical="center" textRotation="56"/>
    </xf>
    <xf numFmtId="0" fontId="0" fillId="0" borderId="2" xfId="0" applyBorder="1" applyAlignment="1">
      <alignment horizontal="center" textRotation="90"/>
    </xf>
    <xf numFmtId="0" fontId="0" fillId="0" borderId="36" xfId="0" applyBorder="1" applyAlignment="1">
      <alignment vertical="center" textRotation="90" wrapText="1"/>
    </xf>
    <xf numFmtId="0" fontId="0" fillId="0" borderId="43" xfId="0" applyBorder="1" applyAlignment="1">
      <alignment horizontal="center" vertical="center" textRotation="60" wrapText="1"/>
    </xf>
    <xf numFmtId="0" fontId="0" fillId="0" borderId="14" xfId="0" applyBorder="1" applyAlignment="1">
      <alignment horizontal="right"/>
    </xf>
    <xf numFmtId="0" fontId="2" fillId="0" borderId="39" xfId="0" applyFont="1" applyBorder="1"/>
    <xf numFmtId="0" fontId="6" fillId="0" borderId="14" xfId="0" applyFont="1" applyBorder="1" applyAlignment="1">
      <alignment vertical="center" textRotation="56" wrapText="1"/>
    </xf>
    <xf numFmtId="0" fontId="6" fillId="0" borderId="14" xfId="0" applyFont="1" applyBorder="1" applyAlignment="1">
      <alignment horizontal="center" vertical="center" textRotation="56"/>
    </xf>
    <xf numFmtId="0" fontId="6" fillId="0" borderId="14" xfId="0" applyFont="1" applyBorder="1" applyAlignment="1">
      <alignment horizontal="center" textRotation="90"/>
    </xf>
    <xf numFmtId="0" fontId="0" fillId="0" borderId="2" xfId="0" applyBorder="1" applyAlignment="1">
      <alignment vertical="center" textRotation="56"/>
    </xf>
    <xf numFmtId="0" fontId="0" fillId="0" borderId="2" xfId="0" applyBorder="1" applyAlignment="1">
      <alignment vertical="center" textRotation="56" wrapText="1"/>
    </xf>
    <xf numFmtId="0" fontId="2" fillId="3" borderId="1" xfId="0" applyFont="1" applyFill="1" applyBorder="1"/>
    <xf numFmtId="0" fontId="2" fillId="0" borderId="1" xfId="0" applyFont="1" applyBorder="1"/>
    <xf numFmtId="49" fontId="0" fillId="0" borderId="8" xfId="0" applyNumberFormat="1" applyBorder="1" applyAlignment="1">
      <alignment vertical="center" textRotation="57"/>
    </xf>
    <xf numFmtId="49" fontId="0" fillId="0" borderId="29" xfId="0" applyNumberFormat="1" applyBorder="1" applyAlignment="1">
      <alignment vertical="center" textRotation="57"/>
    </xf>
    <xf numFmtId="0" fontId="0" fillId="0" borderId="0" xfId="0" applyAlignment="1">
      <alignment textRotation="57"/>
    </xf>
    <xf numFmtId="0" fontId="2" fillId="0" borderId="6" xfId="0" applyFont="1" applyBorder="1" applyAlignment="1">
      <alignment textRotation="57"/>
    </xf>
    <xf numFmtId="0" fontId="5" fillId="0" borderId="2" xfId="0" applyFont="1" applyBorder="1" applyAlignment="1">
      <alignment vertical="center" textRotation="57" wrapText="1"/>
    </xf>
    <xf numFmtId="0" fontId="5" fillId="0" borderId="2" xfId="0" applyFont="1" applyBorder="1" applyAlignment="1">
      <alignment horizontal="center" vertical="center" textRotation="57"/>
    </xf>
    <xf numFmtId="0" fontId="0" fillId="0" borderId="6" xfId="0" applyBorder="1" applyAlignment="1">
      <alignment horizontal="center"/>
    </xf>
    <xf numFmtId="49" fontId="0" fillId="0" borderId="7" xfId="0" applyNumberFormat="1" applyBorder="1" applyAlignment="1">
      <alignment horizontal="center" vertical="center" textRotation="57"/>
    </xf>
    <xf numFmtId="49" fontId="0" fillId="0" borderId="8" xfId="0" applyNumberFormat="1" applyBorder="1" applyAlignment="1">
      <alignment horizontal="center" vertical="center" textRotation="57"/>
    </xf>
    <xf numFmtId="49" fontId="0" fillId="0" borderId="2" xfId="0" applyNumberFormat="1" applyBorder="1" applyAlignment="1">
      <alignment horizontal="center" vertical="center" textRotation="57"/>
    </xf>
    <xf numFmtId="0" fontId="6" fillId="0" borderId="2" xfId="0" applyFont="1" applyBorder="1" applyAlignment="1">
      <alignment horizontal="center" vertical="center" textRotation="57"/>
    </xf>
    <xf numFmtId="0" fontId="6" fillId="0" borderId="0" xfId="0" applyFont="1" applyAlignment="1">
      <alignment horizontal="center" vertical="center" textRotation="90"/>
    </xf>
    <xf numFmtId="0" fontId="0" fillId="4" borderId="14" xfId="0" applyFill="1" applyBorder="1" applyProtection="1">
      <protection locked="0"/>
    </xf>
    <xf numFmtId="0" fontId="22" fillId="0" borderId="0" xfId="0" applyFont="1" applyAlignment="1">
      <alignment wrapText="1"/>
    </xf>
    <xf numFmtId="0" fontId="2" fillId="4" borderId="30" xfId="0" applyFont="1" applyFill="1" applyBorder="1" applyAlignment="1" applyProtection="1">
      <alignment horizontal="center" vertical="center"/>
      <protection locked="0"/>
    </xf>
    <xf numFmtId="0" fontId="2" fillId="4" borderId="29" xfId="0" applyFont="1" applyFill="1" applyBorder="1" applyAlignment="1" applyProtection="1">
      <alignment horizontal="center" vertical="center"/>
      <protection locked="0"/>
    </xf>
    <xf numFmtId="0" fontId="2" fillId="5" borderId="0" xfId="0" applyFont="1" applyFill="1"/>
    <xf numFmtId="0" fontId="2" fillId="0" borderId="41" xfId="0" applyFont="1" applyBorder="1"/>
    <xf numFmtId="0" fontId="2" fillId="0" borderId="42" xfId="0" applyFont="1" applyBorder="1"/>
    <xf numFmtId="0" fontId="2" fillId="5" borderId="40" xfId="0" applyFont="1" applyFill="1" applyBorder="1"/>
    <xf numFmtId="0" fontId="2" fillId="0" borderId="5" xfId="0" applyFont="1" applyBorder="1"/>
    <xf numFmtId="0" fontId="2" fillId="0" borderId="16" xfId="0" applyFont="1" applyBorder="1"/>
    <xf numFmtId="0" fontId="2" fillId="5" borderId="15" xfId="0" applyFont="1" applyFill="1" applyBorder="1"/>
    <xf numFmtId="0" fontId="0" fillId="0" borderId="0" xfId="0" quotePrefix="1"/>
    <xf numFmtId="0" fontId="0" fillId="4" borderId="2" xfId="0" applyFill="1" applyBorder="1" applyAlignment="1" applyProtection="1">
      <alignment horizontal="center"/>
      <protection locked="0"/>
    </xf>
    <xf numFmtId="0" fontId="0" fillId="0" borderId="34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34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3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39" xfId="0" applyFont="1" applyBorder="1" applyAlignment="1">
      <alignment horizontal="center"/>
    </xf>
    <xf numFmtId="0" fontId="0" fillId="0" borderId="3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7" xfId="0" applyBorder="1" applyAlignment="1">
      <alignment horizontal="center"/>
    </xf>
    <xf numFmtId="0" fontId="0" fillId="0" borderId="3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28" xfId="0" applyBorder="1" applyAlignment="1">
      <alignment horizontal="center" wrapText="1"/>
    </xf>
    <xf numFmtId="0" fontId="0" fillId="0" borderId="3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37" xfId="0" applyBorder="1" applyAlignment="1">
      <alignment horizontal="center" wrapText="1"/>
    </xf>
    <xf numFmtId="0" fontId="0" fillId="0" borderId="3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36" xfId="0" applyBorder="1" applyAlignment="1">
      <alignment horizontal="left" wrapText="1"/>
    </xf>
    <xf numFmtId="0" fontId="0" fillId="0" borderId="37" xfId="0" applyBorder="1" applyAlignment="1">
      <alignment horizontal="left" wrapText="1"/>
    </xf>
    <xf numFmtId="0" fontId="0" fillId="0" borderId="38" xfId="0" applyBorder="1" applyAlignment="1">
      <alignment horizontal="left" wrapText="1"/>
    </xf>
    <xf numFmtId="0" fontId="0" fillId="0" borderId="39" xfId="0" applyBorder="1" applyAlignment="1">
      <alignment horizontal="left" wrapText="1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0" fillId="0" borderId="36" xfId="0" applyBorder="1" applyAlignment="1">
      <alignment horizontal="center" wrapText="1"/>
    </xf>
    <xf numFmtId="0" fontId="0" fillId="0" borderId="38" xfId="0" applyBorder="1" applyAlignment="1">
      <alignment horizontal="center" wrapText="1"/>
    </xf>
    <xf numFmtId="0" fontId="0" fillId="0" borderId="39" xfId="0" applyBorder="1" applyAlignment="1">
      <alignment horizontal="center" wrapText="1"/>
    </xf>
    <xf numFmtId="0" fontId="0" fillId="0" borderId="0" xfId="0" applyAlignment="1">
      <alignment horizontal="center" vertical="top" wrapText="1"/>
    </xf>
    <xf numFmtId="0" fontId="0" fillId="0" borderId="37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0" fillId="0" borderId="3" xfId="0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0" fontId="2" fillId="4" borderId="2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horizontal="center" wrapText="1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4" borderId="6" xfId="0" applyFont="1" applyFill="1" applyBorder="1" applyAlignment="1" applyProtection="1">
      <alignment horizontal="center" wrapText="1"/>
      <protection locked="0"/>
    </xf>
    <xf numFmtId="0" fontId="2" fillId="4" borderId="14" xfId="0" applyFont="1" applyFill="1" applyBorder="1" applyAlignment="1" applyProtection="1">
      <alignment horizontal="left" wrapText="1"/>
      <protection locked="0"/>
    </xf>
    <xf numFmtId="0" fontId="2" fillId="4" borderId="31" xfId="0" applyFont="1" applyFill="1" applyBorder="1" applyAlignment="1" applyProtection="1">
      <alignment horizontal="left" wrapText="1"/>
      <protection locked="0"/>
    </xf>
    <xf numFmtId="0" fontId="0" fillId="0" borderId="0" xfId="0" applyAlignment="1">
      <alignment horizontal="left" wrapText="1"/>
    </xf>
    <xf numFmtId="0" fontId="2" fillId="2" borderId="3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4" borderId="25" xfId="0" applyFont="1" applyFill="1" applyBorder="1" applyAlignment="1" applyProtection="1">
      <alignment horizontal="center" wrapText="1"/>
      <protection locked="0"/>
    </xf>
    <xf numFmtId="0" fontId="2" fillId="4" borderId="26" xfId="0" applyFont="1" applyFill="1" applyBorder="1" applyAlignment="1" applyProtection="1">
      <alignment horizontal="center" wrapText="1"/>
      <protection locked="0"/>
    </xf>
    <xf numFmtId="0" fontId="2" fillId="4" borderId="27" xfId="0" applyFont="1" applyFill="1" applyBorder="1" applyAlignment="1" applyProtection="1">
      <alignment horizontal="center" wrapText="1"/>
      <protection locked="0"/>
    </xf>
    <xf numFmtId="0" fontId="2" fillId="4" borderId="15" xfId="0" applyFont="1" applyFill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 applyProtection="1">
      <alignment horizontal="center"/>
      <protection locked="0"/>
    </xf>
    <xf numFmtId="0" fontId="2" fillId="4" borderId="17" xfId="0" applyFont="1" applyFill="1" applyBorder="1" applyAlignment="1" applyProtection="1">
      <alignment horizontal="center"/>
      <protection locked="0"/>
    </xf>
    <xf numFmtId="0" fontId="2" fillId="4" borderId="19" xfId="0" applyFont="1" applyFill="1" applyBorder="1" applyAlignment="1" applyProtection="1">
      <alignment horizontal="center"/>
      <protection locked="0"/>
    </xf>
    <xf numFmtId="0" fontId="3" fillId="0" borderId="0" xfId="1" applyAlignment="1" applyProtection="1">
      <alignment horizontal="center" vertical="center"/>
    </xf>
    <xf numFmtId="0" fontId="4" fillId="4" borderId="24" xfId="0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center"/>
      <protection locked="0"/>
    </xf>
    <xf numFmtId="0" fontId="4" fillId="4" borderId="6" xfId="0" applyFont="1" applyFill="1" applyBorder="1" applyAlignment="1" applyProtection="1">
      <alignment horizontal="center"/>
      <protection locked="0"/>
    </xf>
    <xf numFmtId="0" fontId="14" fillId="3" borderId="0" xfId="0" applyFont="1" applyFill="1" applyAlignment="1">
      <alignment horizontal="center" vertical="center" wrapText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0" fontId="4" fillId="4" borderId="12" xfId="0" applyFont="1" applyFill="1" applyBorder="1" applyAlignment="1" applyProtection="1">
      <alignment horizontal="center" vertical="center"/>
      <protection locked="0"/>
    </xf>
    <xf numFmtId="0" fontId="4" fillId="4" borderId="21" xfId="0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3" fillId="0" borderId="0" xfId="1" applyAlignment="1" applyProtection="1">
      <alignment horizontal="center"/>
      <protection locked="0"/>
    </xf>
    <xf numFmtId="165" fontId="4" fillId="4" borderId="2" xfId="0" applyNumberFormat="1" applyFont="1" applyFill="1" applyBorder="1" applyAlignment="1" applyProtection="1">
      <alignment horizontal="center"/>
      <protection locked="0"/>
    </xf>
    <xf numFmtId="0" fontId="2" fillId="0" borderId="3" xfId="0" applyFont="1" applyBorder="1" applyAlignment="1">
      <alignment horizontal="center"/>
    </xf>
    <xf numFmtId="0" fontId="2" fillId="4" borderId="1" xfId="0" applyFont="1" applyFill="1" applyBorder="1" applyAlignment="1" applyProtection="1">
      <alignment vertical="center"/>
      <protection locked="0"/>
    </xf>
    <xf numFmtId="0" fontId="2" fillId="4" borderId="6" xfId="0" applyFont="1" applyFill="1" applyBorder="1" applyAlignment="1" applyProtection="1">
      <alignment vertical="center"/>
      <protection locked="0"/>
    </xf>
    <xf numFmtId="49" fontId="6" fillId="4" borderId="2" xfId="0" applyNumberFormat="1" applyFont="1" applyFill="1" applyBorder="1" applyAlignment="1" applyProtection="1">
      <alignment horizontal="left"/>
      <protection locked="0"/>
    </xf>
    <xf numFmtId="49" fontId="6" fillId="4" borderId="2" xfId="0" applyNumberFormat="1" applyFont="1" applyFill="1" applyBorder="1" applyProtection="1">
      <protection locked="0"/>
    </xf>
    <xf numFmtId="0" fontId="10" fillId="4" borderId="2" xfId="0" applyFont="1" applyFill="1" applyBorder="1" applyProtection="1">
      <protection locked="0"/>
    </xf>
    <xf numFmtId="0" fontId="10" fillId="4" borderId="2" xfId="0" applyFont="1" applyFill="1" applyBorder="1" applyAlignment="1" applyProtection="1">
      <alignment horizontal="center"/>
      <protection locked="0"/>
    </xf>
    <xf numFmtId="0" fontId="15" fillId="4" borderId="2" xfId="1" applyFont="1" applyFill="1" applyBorder="1" applyAlignment="1" applyProtection="1">
      <alignment horizontal="center"/>
      <protection locked="0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png"/><Relationship Id="rId18" Type="http://schemas.openxmlformats.org/officeDocument/2006/relationships/image" Target="../media/image17.jpeg"/><Relationship Id="rId3" Type="http://schemas.openxmlformats.org/officeDocument/2006/relationships/image" Target="../media/image2.jpeg"/><Relationship Id="rId21" Type="http://schemas.openxmlformats.org/officeDocument/2006/relationships/image" Target="../media/image20.jpeg"/><Relationship Id="rId7" Type="http://schemas.openxmlformats.org/officeDocument/2006/relationships/image" Target="../media/image6.png"/><Relationship Id="rId12" Type="http://schemas.openxmlformats.org/officeDocument/2006/relationships/image" Target="../media/image11.png"/><Relationship Id="rId17" Type="http://schemas.openxmlformats.org/officeDocument/2006/relationships/image" Target="../media/image16.jpeg"/><Relationship Id="rId2" Type="http://schemas.openxmlformats.org/officeDocument/2006/relationships/image" Target="../media/image1.jpeg"/><Relationship Id="rId16" Type="http://schemas.openxmlformats.org/officeDocument/2006/relationships/image" Target="../media/image15.png"/><Relationship Id="rId20" Type="http://schemas.openxmlformats.org/officeDocument/2006/relationships/image" Target="../media/image19.png"/><Relationship Id="rId1" Type="http://schemas.openxmlformats.org/officeDocument/2006/relationships/hyperlink" Target="mailto:info@eamo.nl" TargetMode="External"/><Relationship Id="rId6" Type="http://schemas.openxmlformats.org/officeDocument/2006/relationships/image" Target="../media/image5.png"/><Relationship Id="rId11" Type="http://schemas.openxmlformats.org/officeDocument/2006/relationships/image" Target="../media/image10.png"/><Relationship Id="rId5" Type="http://schemas.openxmlformats.org/officeDocument/2006/relationships/image" Target="../media/image4.png"/><Relationship Id="rId15" Type="http://schemas.openxmlformats.org/officeDocument/2006/relationships/image" Target="../media/image14.png"/><Relationship Id="rId10" Type="http://schemas.openxmlformats.org/officeDocument/2006/relationships/image" Target="../media/image9.png"/><Relationship Id="rId19" Type="http://schemas.openxmlformats.org/officeDocument/2006/relationships/image" Target="../media/image18.jpe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4" Type="http://schemas.openxmlformats.org/officeDocument/2006/relationships/image" Target="../media/image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131448</xdr:colOff>
      <xdr:row>0</xdr:row>
      <xdr:rowOff>9526</xdr:rowOff>
    </xdr:from>
    <xdr:ext cx="838197" cy="1156270"/>
    <xdr:pic>
      <xdr:nvPicPr>
        <xdr:cNvPr id="2" name="Afbeelding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FB4855B-CFCF-42F0-A390-57A98285D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448" y="9526"/>
          <a:ext cx="838197" cy="1156270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74</xdr:row>
      <xdr:rowOff>0</xdr:rowOff>
    </xdr:from>
    <xdr:ext cx="304800" cy="304800"/>
    <xdr:sp macro="" textlink="">
      <xdr:nvSpPr>
        <xdr:cNvPr id="3" name="AutoShape 21" descr="valdorpel afdichtingen Schall-Ex GS-8">
          <a:extLst>
            <a:ext uri="{FF2B5EF4-FFF2-40B4-BE49-F238E27FC236}">
              <a16:creationId xmlns:a16="http://schemas.microsoft.com/office/drawing/2014/main" id="{3CC20749-198A-46D2-ABD1-3A475244CF84}"/>
            </a:ext>
          </a:extLst>
        </xdr:cNvPr>
        <xdr:cNvSpPr>
          <a:spLocks noChangeAspect="1" noChangeArrowheads="1"/>
        </xdr:cNvSpPr>
      </xdr:nvSpPr>
      <xdr:spPr bwMode="auto">
        <a:xfrm>
          <a:off x="2943225" y="1524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1</xdr:colOff>
      <xdr:row>73</xdr:row>
      <xdr:rowOff>95251</xdr:rowOff>
    </xdr:from>
    <xdr:ext cx="684396" cy="617219"/>
    <xdr:pic>
      <xdr:nvPicPr>
        <xdr:cNvPr id="4" name="Afbeelding 3" descr="valdorpel afdichtingen Schall-Ex GS-8">
          <a:extLst>
            <a:ext uri="{FF2B5EF4-FFF2-40B4-BE49-F238E27FC236}">
              <a16:creationId xmlns:a16="http://schemas.microsoft.com/office/drawing/2014/main" id="{933527D2-FEB3-4148-B1C6-9F131A6C19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6926" y="15144751"/>
          <a:ext cx="684396" cy="6172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619125</xdr:colOff>
      <xdr:row>58</xdr:row>
      <xdr:rowOff>88773</xdr:rowOff>
    </xdr:from>
    <xdr:ext cx="647700" cy="657225"/>
    <xdr:pic>
      <xdr:nvPicPr>
        <xdr:cNvPr id="5" name="Afbeelding 4" descr="https://www.market.nl/cache/images/P/10.002.png_229-350x350.png">
          <a:extLst>
            <a:ext uri="{FF2B5EF4-FFF2-40B4-BE49-F238E27FC236}">
              <a16:creationId xmlns:a16="http://schemas.microsoft.com/office/drawing/2014/main" id="{713D0D2F-1402-4AB2-A08C-E1F0A5AFE2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12280773"/>
          <a:ext cx="647700" cy="657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485775</xdr:colOff>
      <xdr:row>55</xdr:row>
      <xdr:rowOff>0</xdr:rowOff>
    </xdr:from>
    <xdr:ext cx="979648" cy="660273"/>
    <xdr:pic>
      <xdr:nvPicPr>
        <xdr:cNvPr id="6" name="Afbeelding 5" descr="https://www.market.nl/images/P/10_201%20kopie.png">
          <a:extLst>
            <a:ext uri="{FF2B5EF4-FFF2-40B4-BE49-F238E27FC236}">
              <a16:creationId xmlns:a16="http://schemas.microsoft.com/office/drawing/2014/main" id="{7C574F94-6E8E-41F9-B430-0593283859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1620500"/>
          <a:ext cx="979648" cy="6602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14232</xdr:colOff>
      <xdr:row>55</xdr:row>
      <xdr:rowOff>3048</xdr:rowOff>
    </xdr:from>
    <xdr:ext cx="909693" cy="600862"/>
    <xdr:pic>
      <xdr:nvPicPr>
        <xdr:cNvPr id="7" name="Afbeelding 6" descr="https://www.market.nl/images/P/10_202%20kopie.png">
          <a:extLst>
            <a:ext uri="{FF2B5EF4-FFF2-40B4-BE49-F238E27FC236}">
              <a16:creationId xmlns:a16="http://schemas.microsoft.com/office/drawing/2014/main" id="{4B0CF784-F76E-4E18-94AD-F7BF59DD3C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6457" y="11623548"/>
          <a:ext cx="909693" cy="6008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428625</xdr:colOff>
      <xdr:row>55</xdr:row>
      <xdr:rowOff>98299</xdr:rowOff>
    </xdr:from>
    <xdr:ext cx="756286" cy="502278"/>
    <xdr:pic>
      <xdr:nvPicPr>
        <xdr:cNvPr id="8" name="Afbeelding 7" descr="https://www.market.nl/images/P/10_220%20kopie.png">
          <a:extLst>
            <a:ext uri="{FF2B5EF4-FFF2-40B4-BE49-F238E27FC236}">
              <a16:creationId xmlns:a16="http://schemas.microsoft.com/office/drawing/2014/main" id="{70BF0DB1-72BE-4B8A-B090-569C9B7086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11718799"/>
          <a:ext cx="756286" cy="50227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152400</xdr:colOff>
      <xdr:row>58</xdr:row>
      <xdr:rowOff>79248</xdr:rowOff>
    </xdr:from>
    <xdr:ext cx="685800" cy="685800"/>
    <xdr:pic>
      <xdr:nvPicPr>
        <xdr:cNvPr id="9" name="Afbeelding 8" descr="https://www.market.nl/cache/images/P/10.003.png_232-350x350.png">
          <a:extLst>
            <a:ext uri="{FF2B5EF4-FFF2-40B4-BE49-F238E27FC236}">
              <a16:creationId xmlns:a16="http://schemas.microsoft.com/office/drawing/2014/main" id="{FE6AB35B-39DB-45FA-8B96-4FA93A0099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14625" y="12271248"/>
          <a:ext cx="685800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400051</xdr:colOff>
      <xdr:row>58</xdr:row>
      <xdr:rowOff>117349</xdr:rowOff>
    </xdr:from>
    <xdr:ext cx="708660" cy="470487"/>
    <xdr:pic>
      <xdr:nvPicPr>
        <xdr:cNvPr id="10" name="Afbeelding 9" descr="https://www.market.nl/images/P/10_005_VZ%20kopie.png">
          <a:extLst>
            <a:ext uri="{FF2B5EF4-FFF2-40B4-BE49-F238E27FC236}">
              <a16:creationId xmlns:a16="http://schemas.microsoft.com/office/drawing/2014/main" id="{7D0D25CD-608D-4E15-96D4-0AFAE0377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3401" y="12309349"/>
          <a:ext cx="708660" cy="4704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514350</xdr:colOff>
      <xdr:row>62</xdr:row>
      <xdr:rowOff>117348</xdr:rowOff>
    </xdr:from>
    <xdr:ext cx="676275" cy="685800"/>
    <xdr:pic>
      <xdr:nvPicPr>
        <xdr:cNvPr id="11" name="Afbeelding 10" descr="https://www.market.nl/cache/images/P/11.284-85.png_252-350x350.png">
          <a:extLst>
            <a:ext uri="{FF2B5EF4-FFF2-40B4-BE49-F238E27FC236}">
              <a16:creationId xmlns:a16="http://schemas.microsoft.com/office/drawing/2014/main" id="{0B55B68C-8B00-47E5-9F63-222EDA7E91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4350" y="13071348"/>
          <a:ext cx="676275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171450</xdr:colOff>
      <xdr:row>62</xdr:row>
      <xdr:rowOff>98298</xdr:rowOff>
    </xdr:from>
    <xdr:ext cx="647700" cy="647700"/>
    <xdr:pic>
      <xdr:nvPicPr>
        <xdr:cNvPr id="12" name="Afbeelding 11" descr="https://www.market.nl/cache/images/P/11.280-81.png_258-350x350.png">
          <a:extLst>
            <a:ext uri="{FF2B5EF4-FFF2-40B4-BE49-F238E27FC236}">
              <a16:creationId xmlns:a16="http://schemas.microsoft.com/office/drawing/2014/main" id="{FB49F679-4E2E-4D24-A463-1177F66633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5" y="13052298"/>
          <a:ext cx="647700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47625</xdr:colOff>
      <xdr:row>67</xdr:row>
      <xdr:rowOff>174498</xdr:rowOff>
    </xdr:from>
    <xdr:ext cx="714375" cy="737235"/>
    <xdr:pic>
      <xdr:nvPicPr>
        <xdr:cNvPr id="13" name="Afbeelding 12" descr="https://www.market.nl/cache/images/P/10-621.png_348-350x350.png">
          <a:extLst>
            <a:ext uri="{FF2B5EF4-FFF2-40B4-BE49-F238E27FC236}">
              <a16:creationId xmlns:a16="http://schemas.microsoft.com/office/drawing/2014/main" id="{A3388996-8246-4F1F-B22F-7DCAB7F29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4080998"/>
          <a:ext cx="714375" cy="73723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152400</xdr:colOff>
      <xdr:row>67</xdr:row>
      <xdr:rowOff>174498</xdr:rowOff>
    </xdr:from>
    <xdr:ext cx="609600" cy="632460"/>
    <xdr:pic>
      <xdr:nvPicPr>
        <xdr:cNvPr id="14" name="Afbeelding 13" descr="https://www.market.nl/cache/images/P/10_627.png_353-350x350.png">
          <a:extLst>
            <a:ext uri="{FF2B5EF4-FFF2-40B4-BE49-F238E27FC236}">
              <a16:creationId xmlns:a16="http://schemas.microsoft.com/office/drawing/2014/main" id="{2008B3B7-EC60-4165-9E27-8C1E68843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19325" y="14080998"/>
          <a:ext cx="609600" cy="6324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180975</xdr:colOff>
      <xdr:row>63</xdr:row>
      <xdr:rowOff>1</xdr:rowOff>
    </xdr:from>
    <xdr:ext cx="742022" cy="495300"/>
    <xdr:pic>
      <xdr:nvPicPr>
        <xdr:cNvPr id="15" name="Afbeelding 14" descr="https://www.market.nl/images/P/11_286%20kopie.png">
          <a:extLst>
            <a:ext uri="{FF2B5EF4-FFF2-40B4-BE49-F238E27FC236}">
              <a16:creationId xmlns:a16="http://schemas.microsoft.com/office/drawing/2014/main" id="{5014E594-D361-4D38-A0FB-1971502168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13144501"/>
          <a:ext cx="742022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104775</xdr:colOff>
      <xdr:row>68</xdr:row>
      <xdr:rowOff>66675</xdr:rowOff>
    </xdr:from>
    <xdr:ext cx="542925" cy="565785"/>
    <xdr:pic>
      <xdr:nvPicPr>
        <xdr:cNvPr id="16" name="Afbeelding 15" descr="https://www.market.nl/cache/images/P/05_100.png_59-350x350.png">
          <a:extLst>
            <a:ext uri="{FF2B5EF4-FFF2-40B4-BE49-F238E27FC236}">
              <a16:creationId xmlns:a16="http://schemas.microsoft.com/office/drawing/2014/main" id="{B6301D55-C796-422A-B817-5EFC3674E7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95900" y="14163675"/>
          <a:ext cx="542925" cy="5657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276226</xdr:colOff>
      <xdr:row>67</xdr:row>
      <xdr:rowOff>180976</xdr:rowOff>
    </xdr:from>
    <xdr:ext cx="659130" cy="510540"/>
    <xdr:pic>
      <xdr:nvPicPr>
        <xdr:cNvPr id="17" name="Afbeelding 16" descr="https://www.market.nl/images/P/05_103%20kopie.png">
          <a:extLst>
            <a:ext uri="{FF2B5EF4-FFF2-40B4-BE49-F238E27FC236}">
              <a16:creationId xmlns:a16="http://schemas.microsoft.com/office/drawing/2014/main" id="{D84A57E6-7136-4EF1-A542-A7CBAB4D12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9576" y="14087476"/>
          <a:ext cx="659130" cy="5105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18" name="AutoShape 7">
          <a:extLst>
            <a:ext uri="{FF2B5EF4-FFF2-40B4-BE49-F238E27FC236}">
              <a16:creationId xmlns:a16="http://schemas.microsoft.com/office/drawing/2014/main" id="{3036BDB7-B191-4E58-8756-7A0CDFD7D171}"/>
            </a:ext>
          </a:extLst>
        </xdr:cNvPr>
        <xdr:cNvSpPr>
          <a:spLocks noChangeAspect="1" noChangeArrowheads="1"/>
        </xdr:cNvSpPr>
      </xdr:nvSpPr>
      <xdr:spPr bwMode="auto">
        <a:xfrm>
          <a:off x="0" y="1524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19" name="AutoShape 8">
          <a:extLst>
            <a:ext uri="{FF2B5EF4-FFF2-40B4-BE49-F238E27FC236}">
              <a16:creationId xmlns:a16="http://schemas.microsoft.com/office/drawing/2014/main" id="{2A2111B0-C93E-4B0A-95F6-A3F27B9111D5}"/>
            </a:ext>
          </a:extLst>
        </xdr:cNvPr>
        <xdr:cNvSpPr>
          <a:spLocks noChangeAspect="1" noChangeArrowheads="1"/>
        </xdr:cNvSpPr>
      </xdr:nvSpPr>
      <xdr:spPr bwMode="auto">
        <a:xfrm>
          <a:off x="0" y="1524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20" name="AutoShape 9">
          <a:extLst>
            <a:ext uri="{FF2B5EF4-FFF2-40B4-BE49-F238E27FC236}">
              <a16:creationId xmlns:a16="http://schemas.microsoft.com/office/drawing/2014/main" id="{E8448AE2-10C1-4189-B0B1-AF782791C936}"/>
            </a:ext>
          </a:extLst>
        </xdr:cNvPr>
        <xdr:cNvSpPr>
          <a:spLocks noChangeAspect="1" noChangeArrowheads="1"/>
        </xdr:cNvSpPr>
      </xdr:nvSpPr>
      <xdr:spPr bwMode="auto">
        <a:xfrm>
          <a:off x="0" y="1524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21" name="AutoShape 10">
          <a:extLst>
            <a:ext uri="{FF2B5EF4-FFF2-40B4-BE49-F238E27FC236}">
              <a16:creationId xmlns:a16="http://schemas.microsoft.com/office/drawing/2014/main" id="{612BEB9D-67E0-427A-ACB4-2656D1B7D4F6}"/>
            </a:ext>
          </a:extLst>
        </xdr:cNvPr>
        <xdr:cNvSpPr>
          <a:spLocks noChangeAspect="1" noChangeArrowheads="1"/>
        </xdr:cNvSpPr>
      </xdr:nvSpPr>
      <xdr:spPr bwMode="auto">
        <a:xfrm>
          <a:off x="0" y="1524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0</xdr:colOff>
      <xdr:row>74</xdr:row>
      <xdr:rowOff>0</xdr:rowOff>
    </xdr:from>
    <xdr:ext cx="304800" cy="304800"/>
    <xdr:sp macro="" textlink="">
      <xdr:nvSpPr>
        <xdr:cNvPr id="22" name="AutoShape 12">
          <a:extLst>
            <a:ext uri="{FF2B5EF4-FFF2-40B4-BE49-F238E27FC236}">
              <a16:creationId xmlns:a16="http://schemas.microsoft.com/office/drawing/2014/main" id="{60B03549-B9D2-4610-B94D-77BAEA334556}"/>
            </a:ext>
          </a:extLst>
        </xdr:cNvPr>
        <xdr:cNvSpPr>
          <a:spLocks noChangeAspect="1" noChangeArrowheads="1"/>
        </xdr:cNvSpPr>
      </xdr:nvSpPr>
      <xdr:spPr bwMode="auto">
        <a:xfrm>
          <a:off x="0" y="152400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47625</xdr:colOff>
      <xdr:row>75</xdr:row>
      <xdr:rowOff>19051</xdr:rowOff>
    </xdr:from>
    <xdr:ext cx="781049" cy="788669"/>
    <xdr:pic>
      <xdr:nvPicPr>
        <xdr:cNvPr id="23" name="Afbeelding 22">
          <a:extLst>
            <a:ext uri="{FF2B5EF4-FFF2-40B4-BE49-F238E27FC236}">
              <a16:creationId xmlns:a16="http://schemas.microsoft.com/office/drawing/2014/main" id="{F90782A3-6273-454F-B71C-43DF72319B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15449551"/>
          <a:ext cx="781049" cy="788669"/>
        </a:xfrm>
        <a:prstGeom prst="rect">
          <a:avLst/>
        </a:prstGeom>
      </xdr:spPr>
    </xdr:pic>
    <xdr:clientData/>
  </xdr:oneCellAnchor>
  <xdr:oneCellAnchor>
    <xdr:from>
      <xdr:col>1</xdr:col>
      <xdr:colOff>209551</xdr:colOff>
      <xdr:row>75</xdr:row>
      <xdr:rowOff>48204</xdr:rowOff>
    </xdr:from>
    <xdr:ext cx="819150" cy="843375"/>
    <xdr:pic>
      <xdr:nvPicPr>
        <xdr:cNvPr id="24" name="Afbeelding 23">
          <a:extLst>
            <a:ext uri="{FF2B5EF4-FFF2-40B4-BE49-F238E27FC236}">
              <a16:creationId xmlns:a16="http://schemas.microsoft.com/office/drawing/2014/main" id="{580CB279-D59D-4964-9E0D-0460BDCCD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7276" y="15478704"/>
          <a:ext cx="819150" cy="843375"/>
        </a:xfrm>
        <a:prstGeom prst="rect">
          <a:avLst/>
        </a:prstGeom>
      </xdr:spPr>
    </xdr:pic>
    <xdr:clientData/>
  </xdr:oneCellAnchor>
  <xdr:oneCellAnchor>
    <xdr:from>
      <xdr:col>8</xdr:col>
      <xdr:colOff>2</xdr:colOff>
      <xdr:row>73</xdr:row>
      <xdr:rowOff>57150</xdr:rowOff>
    </xdr:from>
    <xdr:ext cx="723900" cy="731520"/>
    <xdr:pic>
      <xdr:nvPicPr>
        <xdr:cNvPr id="25" name="Afbeelding 24">
          <a:extLst>
            <a:ext uri="{FF2B5EF4-FFF2-40B4-BE49-F238E27FC236}">
              <a16:creationId xmlns:a16="http://schemas.microsoft.com/office/drawing/2014/main" id="{4DA7DB9F-C927-4625-9FF7-FBFDE62AE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8677" y="15106650"/>
          <a:ext cx="723900" cy="7315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0</xdr:col>
      <xdr:colOff>0</xdr:colOff>
      <xdr:row>36</xdr:row>
      <xdr:rowOff>182881</xdr:rowOff>
    </xdr:from>
    <xdr:ext cx="3429000" cy="1341301"/>
    <xdr:pic>
      <xdr:nvPicPr>
        <xdr:cNvPr id="26" name="Afbeelding 25">
          <a:extLst>
            <a:ext uri="{FF2B5EF4-FFF2-40B4-BE49-F238E27FC236}">
              <a16:creationId xmlns:a16="http://schemas.microsoft.com/office/drawing/2014/main" id="{01356B86-E0BD-46F7-8DCF-8E3AEF6BFD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8145781"/>
          <a:ext cx="3429000" cy="1341301"/>
        </a:xfrm>
        <a:prstGeom prst="rect">
          <a:avLst/>
        </a:prstGeom>
      </xdr:spPr>
    </xdr:pic>
    <xdr:clientData/>
  </xdr:oneCellAnchor>
  <xdr:oneCellAnchor>
    <xdr:from>
      <xdr:col>5</xdr:col>
      <xdr:colOff>238125</xdr:colOff>
      <xdr:row>73</xdr:row>
      <xdr:rowOff>171451</xdr:rowOff>
    </xdr:from>
    <xdr:ext cx="728198" cy="361950"/>
    <xdr:pic>
      <xdr:nvPicPr>
        <xdr:cNvPr id="27" name="Afbeelding 26" descr="Axa Deurstop FS65 RVS diameter 65 x 23mm 6900-07-81/E | bol.com">
          <a:extLst>
            <a:ext uri="{FF2B5EF4-FFF2-40B4-BE49-F238E27FC236}">
              <a16:creationId xmlns:a16="http://schemas.microsoft.com/office/drawing/2014/main" id="{7EAE38CF-2C6C-4B49-A19B-58728DB50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81350" y="15220951"/>
          <a:ext cx="728198" cy="3619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pnms044521-my.sharepoint.com/personal/marcel_boomkamp_kpnms044521_onmicrosoft_com/Documents/Michael/6045-6049.xlsx" TargetMode="External"/><Relationship Id="rId1" Type="http://schemas.openxmlformats.org/officeDocument/2006/relationships/externalLinkPath" Target="/personal/marcel_boomkamp_kpnms044521_onmicrosoft_com/Documents/Michael/6045-6049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pnms044521-my.sharepoint.com/personal/marcel_boomkamp_kpnms044521_onmicrosoft_com/Documents/AAA%20Factuering/ORDERS/Pelser/3451.xlsx" TargetMode="External"/><Relationship Id="rId1" Type="http://schemas.openxmlformats.org/officeDocument/2006/relationships/externalLinkPath" Target="/personal/marcel_boomkamp_kpnms044521_onmicrosoft_com/Documents/AAA%20Factuering/ORDERS/Pelser/345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CTUUR"/>
      <sheetName val="PRODUCTIE ORDER"/>
      <sheetName val="PRIJSLIJST"/>
      <sheetName val="Coaten"/>
      <sheetName val="Flitsdeur"/>
      <sheetName val="DYMO"/>
      <sheetName val="6049 + 6045"/>
      <sheetName val="OFFERTE"/>
      <sheetName val="NAW"/>
      <sheetName val="NUMMER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>
            <v>1</v>
          </cell>
          <cell r="B3">
            <v>3</v>
          </cell>
          <cell r="C3" t="str">
            <v>Aanhuis</v>
          </cell>
          <cell r="D3" t="str">
            <v>Hoofstraat 15</v>
          </cell>
          <cell r="E3" t="str">
            <v>7561 AB</v>
          </cell>
          <cell r="F3" t="str">
            <v>Deurningen</v>
          </cell>
          <cell r="G3" t="str">
            <v>Vincent Scheffer</v>
          </cell>
          <cell r="H3" t="str">
            <v>info@vincentscheffer.nl</v>
          </cell>
          <cell r="I3">
            <v>5723733</v>
          </cell>
          <cell r="J3" t="str">
            <v>.</v>
          </cell>
          <cell r="K3" t="str">
            <v>.</v>
          </cell>
          <cell r="Q3" t="str">
            <v>Aanhuis-----1</v>
          </cell>
          <cell r="R3" t="str">
            <v>t.a.v. Vincent Scheffer</v>
          </cell>
        </row>
        <row r="4">
          <cell r="A4">
            <v>2</v>
          </cell>
          <cell r="B4">
            <v>1</v>
          </cell>
          <cell r="C4" t="str">
            <v>Alverre</v>
          </cell>
          <cell r="D4" t="str">
            <v>Zutphenstraat 22</v>
          </cell>
          <cell r="E4" t="str">
            <v>7575 EJ</v>
          </cell>
          <cell r="F4" t="str">
            <v>Oldenzaal</v>
          </cell>
          <cell r="G4" t="str">
            <v>Tim Jansen</v>
          </cell>
          <cell r="H4" t="str">
            <v>tim.jansen@alverre.nl</v>
          </cell>
          <cell r="I4">
            <v>5723734</v>
          </cell>
          <cell r="J4" t="str">
            <v>.</v>
          </cell>
          <cell r="K4" t="str">
            <v>0541 514460</v>
          </cell>
          <cell r="Q4" t="str">
            <v>Alverre-----2</v>
          </cell>
          <cell r="R4" t="str">
            <v>t.a.v. Tim Jansen</v>
          </cell>
        </row>
        <row r="5">
          <cell r="A5">
            <v>3</v>
          </cell>
          <cell r="B5">
            <v>1</v>
          </cell>
          <cell r="C5" t="str">
            <v>ASW B.V.</v>
          </cell>
          <cell r="D5" t="str">
            <v>De Steiger 33</v>
          </cell>
          <cell r="E5" t="str">
            <v>1351 AB</v>
          </cell>
          <cell r="F5" t="str">
            <v>Almere</v>
          </cell>
          <cell r="G5" t="str">
            <v>Administratie</v>
          </cell>
          <cell r="H5" t="str">
            <v>facturatie@asw-wanden.nl</v>
          </cell>
          <cell r="I5">
            <v>1024208</v>
          </cell>
          <cell r="J5" t="str">
            <v>.</v>
          </cell>
          <cell r="K5" t="str">
            <v>.</v>
          </cell>
          <cell r="Q5" t="str">
            <v>ASW B.V.-----3</v>
          </cell>
          <cell r="R5" t="str">
            <v>t.a.v. Administratie</v>
          </cell>
        </row>
        <row r="6">
          <cell r="A6">
            <v>4</v>
          </cell>
          <cell r="B6">
            <v>1</v>
          </cell>
          <cell r="C6" t="str">
            <v>Beno</v>
          </cell>
          <cell r="D6" t="str">
            <v>Bijlestraat 56</v>
          </cell>
          <cell r="E6" t="str">
            <v>1721 PW</v>
          </cell>
          <cell r="F6" t="str">
            <v>Broek op Langedijk</v>
          </cell>
          <cell r="G6" t="str">
            <v>Patrik Nijhuis</v>
          </cell>
          <cell r="H6" t="str">
            <v>p.nijhuis@beno.nl</v>
          </cell>
          <cell r="I6">
            <v>5723735</v>
          </cell>
          <cell r="J6" t="str">
            <v>.</v>
          </cell>
          <cell r="K6" t="str">
            <v>0226 745085</v>
          </cell>
          <cell r="Q6" t="str">
            <v>Beno-----4</v>
          </cell>
          <cell r="R6" t="str">
            <v>t.a.v. Patrik Nijhuis</v>
          </cell>
        </row>
        <row r="7">
          <cell r="A7">
            <v>5</v>
          </cell>
          <cell r="B7">
            <v>5</v>
          </cell>
          <cell r="C7" t="str">
            <v>BMN</v>
          </cell>
          <cell r="D7" t="str">
            <v>Bedrijvenweg 11</v>
          </cell>
          <cell r="E7" t="str">
            <v>7442 CX</v>
          </cell>
          <cell r="F7" t="str">
            <v>Nijverdal</v>
          </cell>
          <cell r="G7" t="str">
            <v>Bertus Kelder</v>
          </cell>
          <cell r="H7" t="str">
            <v>facturen@bmn.nl</v>
          </cell>
          <cell r="I7">
            <v>5723757</v>
          </cell>
          <cell r="K7" t="str">
            <v xml:space="preserve">06-22392764 </v>
          </cell>
          <cell r="Q7" t="str">
            <v>BMN-----5</v>
          </cell>
          <cell r="R7" t="str">
            <v>t.a.v. Bertus Kelder</v>
          </cell>
        </row>
        <row r="8">
          <cell r="A8">
            <v>6</v>
          </cell>
          <cell r="B8">
            <v>2</v>
          </cell>
          <cell r="C8" t="str">
            <v>De Meesters glastechniek</v>
          </cell>
          <cell r="D8" t="str">
            <v>Radioweg 14-16</v>
          </cell>
          <cell r="E8" t="str">
            <v>1324 KP</v>
          </cell>
          <cell r="F8" t="str">
            <v>Almere</v>
          </cell>
          <cell r="H8" t="str">
            <v>facturen@demeestersglastechniek.nl</v>
          </cell>
          <cell r="I8">
            <v>5723756</v>
          </cell>
          <cell r="J8" t="str">
            <v>.</v>
          </cell>
          <cell r="Q8" t="str">
            <v>De Meesters glastechniek-----6</v>
          </cell>
          <cell r="R8" t="str">
            <v xml:space="preserve">t.a.v. </v>
          </cell>
        </row>
        <row r="9">
          <cell r="A9">
            <v>7</v>
          </cell>
          <cell r="B9">
            <v>1</v>
          </cell>
          <cell r="C9" t="str">
            <v>ECO Bouwprojecten</v>
          </cell>
          <cell r="D9" t="str">
            <v>Industriestraat 9C</v>
          </cell>
          <cell r="E9" t="str">
            <v>6827 BD</v>
          </cell>
          <cell r="F9" t="str">
            <v>Arnhem</v>
          </cell>
          <cell r="G9" t="str">
            <v>Leon Gouman</v>
          </cell>
          <cell r="H9" t="str">
            <v>info@ecobouwprojecten.nl</v>
          </cell>
          <cell r="I9">
            <v>5723751</v>
          </cell>
          <cell r="J9" t="str">
            <v>.</v>
          </cell>
          <cell r="K9" t="str">
            <v>06-15102657</v>
          </cell>
          <cell r="Q9" t="str">
            <v>ECO Bouwprojecten-----7</v>
          </cell>
          <cell r="R9" t="str">
            <v>t.a.v. Leon Gouman</v>
          </cell>
        </row>
        <row r="10">
          <cell r="A10">
            <v>8</v>
          </cell>
          <cell r="B10">
            <v>1</v>
          </cell>
          <cell r="C10" t="str">
            <v>Ecowoods</v>
          </cell>
          <cell r="D10" t="str">
            <v>Amerikalaan 29</v>
          </cell>
          <cell r="E10" t="str">
            <v>7681 NB</v>
          </cell>
          <cell r="F10" t="str">
            <v>Vroomshoop</v>
          </cell>
          <cell r="G10" t="str">
            <v>Bram Hooijer</v>
          </cell>
          <cell r="H10" t="str">
            <v>Verkoop@ecowoods.nl</v>
          </cell>
          <cell r="I10">
            <v>5723730</v>
          </cell>
          <cell r="J10" t="str">
            <v>.</v>
          </cell>
          <cell r="K10" t="str">
            <v>06-57546212</v>
          </cell>
          <cell r="Q10" t="str">
            <v>Ecowoods-----8</v>
          </cell>
          <cell r="R10" t="str">
            <v>t.a.v. Bram Hooijer</v>
          </cell>
        </row>
        <row r="11">
          <cell r="A11">
            <v>9</v>
          </cell>
          <cell r="B11">
            <v>2</v>
          </cell>
          <cell r="C11" t="str">
            <v>Glason</v>
          </cell>
          <cell r="D11" t="str">
            <v>Gunning 7</v>
          </cell>
          <cell r="E11" t="str">
            <v>8072 PB</v>
          </cell>
          <cell r="F11" t="str">
            <v>Nunspeet</v>
          </cell>
          <cell r="G11" t="str">
            <v>Arwin Bakker</v>
          </cell>
          <cell r="H11" t="str">
            <v xml:space="preserve">info@glason.nl&gt; </v>
          </cell>
          <cell r="I11">
            <v>1024307</v>
          </cell>
          <cell r="J11" t="str">
            <v>.</v>
          </cell>
          <cell r="K11">
            <v>341217100</v>
          </cell>
          <cell r="Q11" t="str">
            <v>Glason-----9</v>
          </cell>
          <cell r="R11" t="str">
            <v>t.a.v. Arwin Bakker</v>
          </cell>
        </row>
        <row r="12">
          <cell r="A12">
            <v>10</v>
          </cell>
          <cell r="B12">
            <v>1</v>
          </cell>
          <cell r="C12" t="str">
            <v>Glass4all</v>
          </cell>
          <cell r="D12" t="str">
            <v>Gronausestraat 195</v>
          </cell>
          <cell r="E12" t="str">
            <v xml:space="preserve">7581CS </v>
          </cell>
          <cell r="F12" t="str">
            <v>Losser</v>
          </cell>
          <cell r="H12" t="str">
            <v>info@glass4all.nl</v>
          </cell>
          <cell r="I12">
            <v>5723742</v>
          </cell>
          <cell r="J12" t="str">
            <v>.</v>
          </cell>
          <cell r="Q12" t="str">
            <v>Glass4all-----10</v>
          </cell>
          <cell r="R12" t="str">
            <v xml:space="preserve">t.a.v. </v>
          </cell>
        </row>
        <row r="13">
          <cell r="A13">
            <v>11</v>
          </cell>
          <cell r="B13">
            <v>2</v>
          </cell>
          <cell r="C13" t="str">
            <v>Glaswerk BV</v>
          </cell>
          <cell r="D13" t="str">
            <v>A. Einsteinlaan 15</v>
          </cell>
          <cell r="E13" t="str">
            <v xml:space="preserve">9615 TE </v>
          </cell>
          <cell r="F13" t="str">
            <v>Kolham</v>
          </cell>
          <cell r="H13" t="str">
            <v>jjmoedt@glaswerkbv.nl</v>
          </cell>
          <cell r="I13">
            <v>1024283</v>
          </cell>
          <cell r="J13" t="str">
            <v>.</v>
          </cell>
          <cell r="K13" t="str">
            <v>.</v>
          </cell>
          <cell r="Q13" t="str">
            <v>Glaswerk BV-----11</v>
          </cell>
          <cell r="R13" t="str">
            <v xml:space="preserve">t.a.v. </v>
          </cell>
        </row>
        <row r="14">
          <cell r="A14">
            <v>12</v>
          </cell>
          <cell r="B14">
            <v>1</v>
          </cell>
          <cell r="C14" t="str">
            <v>Groeneveld</v>
          </cell>
          <cell r="D14" t="str">
            <v>Almeloseweg 95A</v>
          </cell>
          <cell r="E14" t="str">
            <v>7615 NA</v>
          </cell>
          <cell r="F14" t="str">
            <v>Harbrinkhoek</v>
          </cell>
          <cell r="G14" t="str">
            <v>Bas Groeneveld</v>
          </cell>
          <cell r="H14" t="str">
            <v>basgroeneveld@caiway.nl</v>
          </cell>
          <cell r="I14">
            <v>5723749</v>
          </cell>
          <cell r="J14" t="str">
            <v>.</v>
          </cell>
          <cell r="K14" t="str">
            <v>06 53700439</v>
          </cell>
          <cell r="Q14" t="str">
            <v>Groeneveld-----12</v>
          </cell>
          <cell r="R14" t="str">
            <v>t.a.v. Bas Groeneveld</v>
          </cell>
        </row>
        <row r="15">
          <cell r="A15">
            <v>13</v>
          </cell>
          <cell r="B15">
            <v>3</v>
          </cell>
          <cell r="C15" t="str">
            <v>Hotlkamp Bouw</v>
          </cell>
          <cell r="D15" t="str">
            <v>Twentepoort Oost 58</v>
          </cell>
          <cell r="E15" t="str">
            <v xml:space="preserve">7609 RG </v>
          </cell>
          <cell r="F15" t="str">
            <v>Almelo</v>
          </cell>
          <cell r="G15" t="str">
            <v>Twan ten Hag</v>
          </cell>
          <cell r="H15" t="str">
            <v>twan@holtkampbouw.nl</v>
          </cell>
          <cell r="I15">
            <v>5723747</v>
          </cell>
          <cell r="J15" t="str">
            <v>.</v>
          </cell>
          <cell r="K15" t="str">
            <v>0546-540890</v>
          </cell>
          <cell r="Q15" t="str">
            <v>Hotlkamp Bouw-----13</v>
          </cell>
          <cell r="R15" t="str">
            <v>t.a.v. Twan ten Hag</v>
          </cell>
        </row>
        <row r="16">
          <cell r="A16">
            <v>14</v>
          </cell>
          <cell r="B16">
            <v>2</v>
          </cell>
          <cell r="C16" t="str">
            <v>Jensz</v>
          </cell>
          <cell r="D16" t="str">
            <v>Veenweideweg 29</v>
          </cell>
          <cell r="E16" t="str">
            <v>2957 LD</v>
          </cell>
          <cell r="F16" t="str">
            <v>Nieuw-Lekkerland</v>
          </cell>
          <cell r="H16" t="str">
            <v>martin@jensz.nl</v>
          </cell>
          <cell r="I16">
            <v>5723754</v>
          </cell>
          <cell r="J16" t="str">
            <v>.</v>
          </cell>
          <cell r="Q16" t="str">
            <v>Jensz-----14</v>
          </cell>
          <cell r="R16" t="str">
            <v xml:space="preserve">t.a.v. </v>
          </cell>
        </row>
        <row r="17">
          <cell r="A17">
            <v>15</v>
          </cell>
          <cell r="B17">
            <v>1</v>
          </cell>
          <cell r="C17" t="str">
            <v>Koelewijn Glashandel</v>
          </cell>
          <cell r="D17" t="str">
            <v>Copernicusweg 7</v>
          </cell>
          <cell r="E17" t="str">
            <v>3752 LZ</v>
          </cell>
          <cell r="F17" t="str">
            <v>Bunschoten-SpakenburgMarion Schaap</v>
          </cell>
          <cell r="H17" t="str">
            <v>info@glashandelkoelewijn.nl</v>
          </cell>
          <cell r="I17">
            <v>5723752</v>
          </cell>
          <cell r="J17" t="str">
            <v>.</v>
          </cell>
          <cell r="K17" t="str">
            <v>033 2996363</v>
          </cell>
          <cell r="L17" t="str">
            <v>https://www.glashandelkoelewijn.nl/over-ons/team/</v>
          </cell>
          <cell r="Q17" t="str">
            <v>Koelewijn Glashandel-----15</v>
          </cell>
          <cell r="R17" t="str">
            <v xml:space="preserve">t.a.v. </v>
          </cell>
        </row>
        <row r="18">
          <cell r="A18">
            <v>16</v>
          </cell>
          <cell r="B18">
            <v>1</v>
          </cell>
          <cell r="C18" t="str">
            <v>Kroeze interieurbouw</v>
          </cell>
          <cell r="D18" t="str">
            <v>Lübeckstraat 3</v>
          </cell>
          <cell r="E18" t="str">
            <v>7575 EE</v>
          </cell>
          <cell r="F18" t="str">
            <v>Oldenzaal</v>
          </cell>
          <cell r="G18" t="str">
            <v>Ties van Benthem</v>
          </cell>
          <cell r="H18" t="str">
            <v>t.vanbenthem@kroeze-interieur.nl</v>
          </cell>
          <cell r="I18">
            <v>5723739</v>
          </cell>
          <cell r="J18" t="str">
            <v>.</v>
          </cell>
          <cell r="K18" t="str">
            <v>0541 570480</v>
          </cell>
          <cell r="Q18" t="str">
            <v>Kroeze interieurbouw-----16</v>
          </cell>
          <cell r="R18" t="str">
            <v>t.a.v. Ties van Benthem</v>
          </cell>
        </row>
        <row r="19">
          <cell r="A19">
            <v>17</v>
          </cell>
          <cell r="B19">
            <v>1</v>
          </cell>
          <cell r="C19" t="str">
            <v>Marvo</v>
          </cell>
          <cell r="G19" t="str">
            <v>Bert</v>
          </cell>
          <cell r="H19" t="str">
            <v>bert@systeemplafond.nl</v>
          </cell>
          <cell r="I19">
            <v>5723743</v>
          </cell>
          <cell r="J19" t="str">
            <v>.</v>
          </cell>
          <cell r="Q19" t="str">
            <v>Marvo-----17</v>
          </cell>
          <cell r="R19" t="str">
            <v>t.a.v. Bert</v>
          </cell>
        </row>
        <row r="20">
          <cell r="A20">
            <v>18</v>
          </cell>
          <cell r="B20">
            <v>2</v>
          </cell>
          <cell r="C20" t="str">
            <v xml:space="preserve">Masterglas b.v </v>
          </cell>
          <cell r="D20" t="str">
            <v>Jan Glijnisweg   34 A</v>
          </cell>
          <cell r="E20" t="str">
            <v xml:space="preserve">1702 PC  </v>
          </cell>
          <cell r="F20" t="str">
            <v>Heerhugowaard</v>
          </cell>
          <cell r="G20" t="str">
            <v>Emiel Schaap</v>
          </cell>
          <cell r="H20" t="str">
            <v>info@masterglas.nl</v>
          </cell>
          <cell r="I20">
            <v>5723729</v>
          </cell>
          <cell r="J20" t="str">
            <v>.</v>
          </cell>
          <cell r="K20" t="str">
            <v>06 30987488</v>
          </cell>
          <cell r="Q20" t="str">
            <v>Masterglas b.v -----18</v>
          </cell>
          <cell r="R20" t="str">
            <v>t.a.v. Emiel Schaap</v>
          </cell>
        </row>
        <row r="21">
          <cell r="A21">
            <v>19</v>
          </cell>
          <cell r="B21">
            <v>2</v>
          </cell>
          <cell r="C21" t="str">
            <v>Mooi van Glas</v>
          </cell>
          <cell r="D21" t="str">
            <v>Wemekampstraat 31</v>
          </cell>
          <cell r="E21" t="str">
            <v>7447 JA</v>
          </cell>
          <cell r="F21" t="str">
            <v>Hellendoorn</v>
          </cell>
          <cell r="G21" t="str">
            <v>Ramon Harbers</v>
          </cell>
          <cell r="H21" t="str">
            <v>info@mooivanglas.nl</v>
          </cell>
          <cell r="I21">
            <v>5723728</v>
          </cell>
          <cell r="J21" t="str">
            <v>.</v>
          </cell>
          <cell r="K21" t="str">
            <v>06 53344594</v>
          </cell>
          <cell r="Q21" t="str">
            <v>Mooi van Glas-----19</v>
          </cell>
          <cell r="R21" t="str">
            <v>t.a.v. Ramon Harbers</v>
          </cell>
        </row>
        <row r="22">
          <cell r="A22">
            <v>20</v>
          </cell>
          <cell r="B22">
            <v>3</v>
          </cell>
          <cell r="C22" t="str">
            <v>Mulder Aannemersbedrijf</v>
          </cell>
          <cell r="D22" t="str">
            <v>Engelbertsweg 5</v>
          </cell>
          <cell r="E22" t="str">
            <v xml:space="preserve">7554 SN </v>
          </cell>
          <cell r="F22" t="str">
            <v>Hengelo-Beckum</v>
          </cell>
          <cell r="G22" t="str">
            <v>Ard Nieland</v>
          </cell>
          <cell r="H22" t="str">
            <v>ard@mulderaannemersbedrijf.nl</v>
          </cell>
          <cell r="I22">
            <v>5723736</v>
          </cell>
          <cell r="J22" t="str">
            <v>.</v>
          </cell>
          <cell r="K22" t="str">
            <v>.</v>
          </cell>
          <cell r="Q22" t="str">
            <v>Mulder Aannemersbedrijf-----20</v>
          </cell>
          <cell r="R22" t="str">
            <v>t.a.v. Ard Nieland</v>
          </cell>
        </row>
        <row r="23">
          <cell r="A23">
            <v>21</v>
          </cell>
          <cell r="B23">
            <v>1</v>
          </cell>
          <cell r="C23" t="str">
            <v>Nordkamp Afbouw</v>
          </cell>
          <cell r="D23" t="str">
            <v>.</v>
          </cell>
          <cell r="E23" t="str">
            <v>.</v>
          </cell>
          <cell r="F23" t="str">
            <v>.</v>
          </cell>
          <cell r="G23" t="str">
            <v>Patrick Nordkamp</v>
          </cell>
          <cell r="H23" t="str">
            <v>patricknordkamp@hotmail.com</v>
          </cell>
          <cell r="I23">
            <v>5723732</v>
          </cell>
          <cell r="J23" t="str">
            <v>.</v>
          </cell>
          <cell r="K23">
            <v>610938982</v>
          </cell>
          <cell r="Q23" t="str">
            <v>Nordkamp Afbouw-----21</v>
          </cell>
          <cell r="R23" t="str">
            <v>t.a.v. Patrick Nordkamp</v>
          </cell>
        </row>
        <row r="24">
          <cell r="A24">
            <v>22</v>
          </cell>
          <cell r="B24">
            <v>1</v>
          </cell>
          <cell r="C24" t="str">
            <v>Obimex BV</v>
          </cell>
          <cell r="D24" t="str">
            <v>Twentepoort West 39</v>
          </cell>
          <cell r="E24" t="str">
            <v>7609 RD</v>
          </cell>
          <cell r="F24" t="str">
            <v>Almelo</v>
          </cell>
          <cell r="H24" t="str">
            <v>inkoop@obimex.nl</v>
          </cell>
          <cell r="I24">
            <v>1024252</v>
          </cell>
          <cell r="J24" t="str">
            <v>.</v>
          </cell>
          <cell r="Q24" t="str">
            <v>Obimex BV-----22</v>
          </cell>
          <cell r="R24" t="str">
            <v xml:space="preserve">t.a.v. </v>
          </cell>
        </row>
        <row r="25">
          <cell r="A25">
            <v>23</v>
          </cell>
          <cell r="B25">
            <v>3</v>
          </cell>
          <cell r="C25" t="str">
            <v>OSKAM</v>
          </cell>
          <cell r="D25" t="str">
            <v>Provincialeweg 69</v>
          </cell>
          <cell r="E25" t="str">
            <v>3980 CA </v>
          </cell>
          <cell r="F25" t="str">
            <v>Bunnink</v>
          </cell>
          <cell r="G25" t="str">
            <v>Xander Heikoop</v>
          </cell>
          <cell r="H25" t="str">
            <v>x.heikoop@oskam_x001E_bunnik.nl</v>
          </cell>
          <cell r="I25">
            <v>5723750</v>
          </cell>
          <cell r="J25" t="str">
            <v>.</v>
          </cell>
          <cell r="K25" t="str">
            <v>06 27030042</v>
          </cell>
          <cell r="Q25" t="str">
            <v>OSKAM-----23</v>
          </cell>
          <cell r="R25" t="str">
            <v>t.a.v. Xander Heikoop</v>
          </cell>
        </row>
        <row r="26">
          <cell r="A26">
            <v>24</v>
          </cell>
          <cell r="B26">
            <v>3</v>
          </cell>
          <cell r="C26" t="str">
            <v>Woonelness Totaal</v>
          </cell>
          <cell r="D26" t="str">
            <v>Bronforelstraat 54</v>
          </cell>
          <cell r="E26" t="str">
            <v>7559 HH</v>
          </cell>
          <cell r="F26" t="str">
            <v>Hengelo</v>
          </cell>
          <cell r="G26" t="str">
            <v>Marco van Weerd</v>
          </cell>
          <cell r="I26">
            <v>5723753</v>
          </cell>
          <cell r="J26" t="str">
            <v>.</v>
          </cell>
          <cell r="Q26" t="str">
            <v>Woonelness Totaal-----24</v>
          </cell>
          <cell r="R26" t="str">
            <v>t.a.v. Marco van Weerd</v>
          </cell>
        </row>
        <row r="27">
          <cell r="A27">
            <v>25</v>
          </cell>
          <cell r="B27">
            <v>4</v>
          </cell>
          <cell r="C27" t="str">
            <v>Pelser</v>
          </cell>
          <cell r="D27" t="str">
            <v>De Voerman 7</v>
          </cell>
          <cell r="E27" t="str">
            <v>5215 MH</v>
          </cell>
          <cell r="F27" t="str">
            <v>s-Hertogenbosch</v>
          </cell>
          <cell r="H27" t="str">
            <v>factuur@pelsergroep.nl</v>
          </cell>
          <cell r="I27">
            <v>1024291</v>
          </cell>
          <cell r="J27" t="str">
            <v>Schorpioen 7 expeditie</v>
          </cell>
          <cell r="K27" t="str">
            <v>.</v>
          </cell>
          <cell r="Q27" t="str">
            <v>Pelser-----25</v>
          </cell>
          <cell r="R27" t="str">
            <v xml:space="preserve">t.a.v. </v>
          </cell>
        </row>
        <row r="28">
          <cell r="A28">
            <v>26</v>
          </cell>
          <cell r="B28">
            <v>1</v>
          </cell>
          <cell r="C28" t="str">
            <v>Proforma Afbouwl</v>
          </cell>
          <cell r="D28" t="str">
            <v>.</v>
          </cell>
          <cell r="E28" t="str">
            <v>.</v>
          </cell>
          <cell r="F28" t="str">
            <v>.</v>
          </cell>
          <cell r="G28" t="str">
            <v>.</v>
          </cell>
          <cell r="H28" t="str">
            <v>.</v>
          </cell>
          <cell r="I28" t="str">
            <v>.</v>
          </cell>
          <cell r="J28" t="str">
            <v>.</v>
          </cell>
          <cell r="K28" t="str">
            <v>.</v>
          </cell>
          <cell r="Q28" t="str">
            <v>Proforma Afbouwl-----26</v>
          </cell>
          <cell r="R28" t="str">
            <v>t.a.v. .</v>
          </cell>
        </row>
        <row r="29">
          <cell r="A29">
            <v>27</v>
          </cell>
          <cell r="B29">
            <v>2</v>
          </cell>
          <cell r="C29" t="str">
            <v>Proforma Glashandel</v>
          </cell>
          <cell r="D29" t="str">
            <v>.</v>
          </cell>
          <cell r="E29" t="str">
            <v>.</v>
          </cell>
          <cell r="F29" t="str">
            <v>.</v>
          </cell>
          <cell r="G29" t="str">
            <v>.</v>
          </cell>
          <cell r="H29" t="str">
            <v>.</v>
          </cell>
          <cell r="I29" t="str">
            <v>.</v>
          </cell>
          <cell r="J29" t="str">
            <v>.</v>
          </cell>
          <cell r="K29" t="str">
            <v>.</v>
          </cell>
          <cell r="Q29" t="str">
            <v>Proforma Glashandel-----27</v>
          </cell>
          <cell r="R29" t="str">
            <v>t.a.v. .</v>
          </cell>
        </row>
        <row r="30">
          <cell r="A30">
            <v>28</v>
          </cell>
          <cell r="B30">
            <v>1</v>
          </cell>
          <cell r="C30" t="str">
            <v>Rene Vos</v>
          </cell>
          <cell r="D30" t="str">
            <v>Morsweg 48</v>
          </cell>
          <cell r="E30" t="str">
            <v>7491 ZE</v>
          </cell>
          <cell r="F30" t="str">
            <v>Delden</v>
          </cell>
          <cell r="G30" t="str">
            <v>Rene Vos</v>
          </cell>
          <cell r="H30" t="str">
            <v>info@vosonderhoud.nl</v>
          </cell>
          <cell r="I30">
            <v>5723727</v>
          </cell>
          <cell r="J30" t="str">
            <v>.</v>
          </cell>
          <cell r="K30" t="str">
            <v>06-29172510</v>
          </cell>
          <cell r="Q30" t="str">
            <v>Rene Vos-----28</v>
          </cell>
          <cell r="R30" t="str">
            <v>t.a.v. Rene Vos</v>
          </cell>
        </row>
        <row r="31">
          <cell r="A31">
            <v>29</v>
          </cell>
          <cell r="B31">
            <v>1</v>
          </cell>
          <cell r="C31" t="str">
            <v>Rikkert 2 GL</v>
          </cell>
          <cell r="D31" t="str">
            <v>Vondersweg 27</v>
          </cell>
          <cell r="E31" t="str">
            <v>7468 DC</v>
          </cell>
          <cell r="F31" t="str">
            <v>Enter</v>
          </cell>
          <cell r="G31" t="str">
            <v>Gean Klein Horsman</v>
          </cell>
          <cell r="H31" t="str">
            <v>gean.kleinhorsman@rikkertafbouw.nl</v>
          </cell>
          <cell r="I31">
            <v>5723759</v>
          </cell>
          <cell r="J31" t="str">
            <v>.</v>
          </cell>
          <cell r="Q31" t="str">
            <v>Rikkert 2 GL-----29</v>
          </cell>
          <cell r="R31" t="str">
            <v>t.a.v. Gean Klein Horsman</v>
          </cell>
        </row>
        <row r="32">
          <cell r="A32">
            <v>30</v>
          </cell>
          <cell r="B32">
            <v>1</v>
          </cell>
          <cell r="C32" t="str">
            <v>Rikkert GH</v>
          </cell>
          <cell r="D32" t="str">
            <v>Vondersweg 27</v>
          </cell>
          <cell r="E32" t="str">
            <v>7468 DC</v>
          </cell>
          <cell r="F32" t="str">
            <v>Enter</v>
          </cell>
          <cell r="G32" t="str">
            <v>Gean Klein Horsman</v>
          </cell>
          <cell r="H32" t="str">
            <v>gean.kleinhorsman@rikkertafbouw.nl</v>
          </cell>
          <cell r="I32">
            <v>5723759</v>
          </cell>
          <cell r="J32" t="str">
            <v>.</v>
          </cell>
          <cell r="K32" t="str">
            <v>0547 745314</v>
          </cell>
          <cell r="Q32" t="str">
            <v>Rikkert GH-----30</v>
          </cell>
          <cell r="R32" t="str">
            <v>t.a.v. Gean Klein Horsman</v>
          </cell>
        </row>
        <row r="33">
          <cell r="A33">
            <v>31</v>
          </cell>
          <cell r="B33">
            <v>1</v>
          </cell>
          <cell r="C33" t="str">
            <v>Ruma Bouw &amp; Afbouwprojecten BV</v>
          </cell>
          <cell r="D33" t="str">
            <v>Ambachtstraat 16a</v>
          </cell>
          <cell r="E33" t="str">
            <v xml:space="preserve">7609 RA </v>
          </cell>
          <cell r="F33" t="str">
            <v>Almelo</v>
          </cell>
          <cell r="G33" t="str">
            <v>Rudie van Doorn</v>
          </cell>
          <cell r="H33" t="str">
            <v>rudie@rumabouw.nl</v>
          </cell>
          <cell r="I33">
            <v>5723737</v>
          </cell>
          <cell r="J33" t="str">
            <v>.</v>
          </cell>
          <cell r="K33" t="str">
            <v>06 30387875</v>
          </cell>
          <cell r="Q33" t="str">
            <v>Ruma Bouw &amp; Afbouwprojecten BV-----31</v>
          </cell>
          <cell r="R33" t="str">
            <v>t.a.v. Rudie van Doorn</v>
          </cell>
        </row>
        <row r="34">
          <cell r="A34">
            <v>32</v>
          </cell>
          <cell r="B34">
            <v>2</v>
          </cell>
          <cell r="C34" t="str">
            <v>Sanideur</v>
          </cell>
          <cell r="D34" t="str">
            <v>Dr. Schaepmanstraat 59</v>
          </cell>
          <cell r="E34" t="str">
            <v xml:space="preserve">7557 JB </v>
          </cell>
          <cell r="F34" t="str">
            <v>Hengelo</v>
          </cell>
          <cell r="G34" t="str">
            <v>Erik Achterbosch</v>
          </cell>
          <cell r="H34" t="str">
            <v>info@sanideur.nl</v>
          </cell>
          <cell r="I34">
            <v>5723755</v>
          </cell>
          <cell r="J34" t="str">
            <v>.</v>
          </cell>
          <cell r="K34" t="str">
            <v>06 53755791</v>
          </cell>
          <cell r="Q34" t="str">
            <v>Sanideur-----32</v>
          </cell>
          <cell r="R34" t="str">
            <v>t.a.v. Erik Achterbosch</v>
          </cell>
        </row>
        <row r="35">
          <cell r="A35">
            <v>33</v>
          </cell>
          <cell r="B35">
            <v>3</v>
          </cell>
          <cell r="C35" t="str">
            <v>Scheffer Interieurbouw</v>
          </cell>
          <cell r="D35" t="str">
            <v>Hoofdstraat 15</v>
          </cell>
          <cell r="E35" t="str">
            <v>7561 AB</v>
          </cell>
          <cell r="F35" t="str">
            <v>Deurningen</v>
          </cell>
          <cell r="G35" t="str">
            <v>Vincent Scheffer</v>
          </cell>
          <cell r="H35" t="str">
            <v>info@vincentscheffer.nl</v>
          </cell>
          <cell r="I35">
            <v>5723741</v>
          </cell>
          <cell r="J35" t="str">
            <v>.</v>
          </cell>
          <cell r="K35" t="str">
            <v>074 2772241</v>
          </cell>
          <cell r="L35" t="str">
            <v xml:space="preserve">www.vincentscheffer.nl </v>
          </cell>
          <cell r="Q35" t="str">
            <v>Scheffer Interieurbouw-----33</v>
          </cell>
          <cell r="R35" t="str">
            <v>t.a.v. Vincent Scheffer</v>
          </cell>
        </row>
        <row r="36">
          <cell r="A36">
            <v>34</v>
          </cell>
          <cell r="B36">
            <v>3</v>
          </cell>
          <cell r="C36" t="str">
            <v>Scholz Benelux</v>
          </cell>
          <cell r="D36" t="str">
            <v xml:space="preserve">Lage Weide 2a </v>
          </cell>
          <cell r="E36" t="str">
            <v>7556NA</v>
          </cell>
          <cell r="F36" t="str">
            <v>Hengelo</v>
          </cell>
          <cell r="G36" t="str">
            <v>Marc Witbreuk</v>
          </cell>
          <cell r="H36" t="str">
            <v>marc.witbreuk@scholz-benelux.com</v>
          </cell>
          <cell r="I36">
            <v>5723758</v>
          </cell>
          <cell r="J36" t="str">
            <v>.</v>
          </cell>
          <cell r="K36" t="str">
            <v>.</v>
          </cell>
          <cell r="Q36" t="str">
            <v>Scholz Benelux-----34</v>
          </cell>
          <cell r="R36" t="str">
            <v>t.a.v. Marc Witbreuk</v>
          </cell>
        </row>
        <row r="37">
          <cell r="A37">
            <v>35</v>
          </cell>
          <cell r="B37">
            <v>1</v>
          </cell>
          <cell r="C37" t="str">
            <v>Techno Project</v>
          </cell>
          <cell r="D37" t="str">
            <v>Hoofdweg 850</v>
          </cell>
          <cell r="E37" t="str">
            <v>2132 MC</v>
          </cell>
          <cell r="F37" t="str">
            <v>Hoofddorp</v>
          </cell>
          <cell r="G37" t="str">
            <v>Joost Bunnink</v>
          </cell>
          <cell r="H37" t="str">
            <v xml:space="preserve">joost@technoproject.nl </v>
          </cell>
          <cell r="I37">
            <v>5723731</v>
          </cell>
          <cell r="J37" t="str">
            <v>.</v>
          </cell>
          <cell r="K37" t="str">
            <v>06 53563232</v>
          </cell>
          <cell r="M37" t="str">
            <v>06 26714713</v>
          </cell>
          <cell r="Q37" t="str">
            <v>Techno Project-----35</v>
          </cell>
          <cell r="R37" t="str">
            <v>t.a.v. Joost Bunnink</v>
          </cell>
        </row>
        <row r="38">
          <cell r="A38">
            <v>36</v>
          </cell>
          <cell r="B38">
            <v>1</v>
          </cell>
          <cell r="C38" t="str">
            <v>Thomas Bos</v>
          </cell>
          <cell r="D38" t="str">
            <v>Graasweg 3</v>
          </cell>
          <cell r="E38" t="str">
            <v>7495 VA</v>
          </cell>
          <cell r="F38" t="str">
            <v>Delden</v>
          </cell>
          <cell r="G38" t="str">
            <v>Sander Westerhof</v>
          </cell>
          <cell r="H38" t="str">
            <v>info@thomasbos.nl</v>
          </cell>
          <cell r="I38">
            <v>5723740</v>
          </cell>
          <cell r="J38" t="str">
            <v>.</v>
          </cell>
          <cell r="K38" t="str">
            <v>074 280 00 89</v>
          </cell>
          <cell r="Q38" t="str">
            <v>Thomas Bos-----36</v>
          </cell>
          <cell r="R38" t="str">
            <v>t.a.v. Sander Westerhof</v>
          </cell>
        </row>
        <row r="39">
          <cell r="A39">
            <v>37</v>
          </cell>
          <cell r="B39">
            <v>1</v>
          </cell>
          <cell r="C39" t="str">
            <v>Van Aagten</v>
          </cell>
          <cell r="D39" t="str">
            <v>Oude Dwingekerdijk 2</v>
          </cell>
          <cell r="E39" t="str">
            <v>7964 KH</v>
          </cell>
          <cell r="F39" t="str">
            <v>Ansen</v>
          </cell>
          <cell r="G39" t="str">
            <v>Hans Holstein</v>
          </cell>
          <cell r="H39" t="str">
            <v>hans@vanaagten.nl</v>
          </cell>
          <cell r="I39">
            <v>5723738</v>
          </cell>
          <cell r="J39" t="str">
            <v>.</v>
          </cell>
          <cell r="K39" t="str">
            <v>06 50672640</v>
          </cell>
          <cell r="Q39" t="str">
            <v>Van Aagten-----37</v>
          </cell>
          <cell r="R39" t="str">
            <v>t.a.v. Hans Holstein</v>
          </cell>
        </row>
        <row r="40">
          <cell r="A40">
            <v>38</v>
          </cell>
          <cell r="B40">
            <v>3</v>
          </cell>
          <cell r="C40" t="str">
            <v>Van keulen</v>
          </cell>
          <cell r="D40" t="str">
            <v>Van den Bergsweg 18</v>
          </cell>
          <cell r="E40" t="str">
            <v>7442 CK</v>
          </cell>
          <cell r="F40" t="str">
            <v>Nijverdal</v>
          </cell>
          <cell r="G40" t="str">
            <v>Johan Belt</v>
          </cell>
          <cell r="H40" t="str">
            <v>j.belt@keulem.com</v>
          </cell>
          <cell r="I40">
            <v>5723745</v>
          </cell>
          <cell r="J40" t="str">
            <v>.</v>
          </cell>
          <cell r="K40" t="str">
            <v>0548 610555</v>
          </cell>
          <cell r="Q40" t="str">
            <v>Van keulen-----38</v>
          </cell>
          <cell r="R40" t="str">
            <v>t.a.v. Johan Belt</v>
          </cell>
        </row>
        <row r="41">
          <cell r="A41">
            <v>39</v>
          </cell>
          <cell r="B41">
            <v>1</v>
          </cell>
          <cell r="C41" t="str">
            <v>Verglasco Montage B.V.</v>
          </cell>
          <cell r="D41" t="str">
            <v>Kastanjelaan 78-80</v>
          </cell>
          <cell r="E41" t="str">
            <v>7101 LZ</v>
          </cell>
          <cell r="F41" t="str">
            <v>Winterswijk</v>
          </cell>
          <cell r="G41" t="str">
            <v>Administratie</v>
          </cell>
          <cell r="H41" t="str">
            <v>administratie@verglasco.nl</v>
          </cell>
          <cell r="I41">
            <v>5723748</v>
          </cell>
          <cell r="J41" t="str">
            <v>100024/24151342</v>
          </cell>
          <cell r="K41" t="str">
            <v>0543 512475</v>
          </cell>
          <cell r="M41" t="str">
            <v>06 40152138</v>
          </cell>
          <cell r="Q41" t="str">
            <v>Verglasco Montage B.V.-----39</v>
          </cell>
          <cell r="R41" t="str">
            <v>t.a.v. Administratie</v>
          </cell>
        </row>
        <row r="42">
          <cell r="A42">
            <v>41</v>
          </cell>
          <cell r="B42">
            <v>1</v>
          </cell>
          <cell r="C42" t="str">
            <v>Versteeg</v>
          </cell>
          <cell r="D42" t="str">
            <v xml:space="preserve">Wegtersweg 32 </v>
          </cell>
          <cell r="E42" t="str">
            <v>7556 BR</v>
          </cell>
          <cell r="F42" t="str">
            <v>Hengelo</v>
          </cell>
          <cell r="G42" t="str">
            <v>Arjan Bossink</v>
          </cell>
          <cell r="H42" t="str">
            <v>a.bossink@versteeg.com</v>
          </cell>
          <cell r="I42">
            <v>5723746</v>
          </cell>
          <cell r="J42" t="str">
            <v>.</v>
          </cell>
          <cell r="K42" t="str">
            <v>074 2912207</v>
          </cell>
          <cell r="Q42" t="str">
            <v>Versteeg-----41</v>
          </cell>
          <cell r="R42" t="str">
            <v>t.a.v. Arjan Bossink</v>
          </cell>
        </row>
        <row r="43">
          <cell r="A43">
            <v>42</v>
          </cell>
          <cell r="B43">
            <v>1</v>
          </cell>
          <cell r="C43" t="str">
            <v>Voskamp</v>
          </cell>
          <cell r="D43" t="str">
            <v>Bornerbroeksestraat 459d</v>
          </cell>
          <cell r="E43" t="str">
            <v>7609 PK</v>
          </cell>
          <cell r="F43" t="str">
            <v>Almelo</v>
          </cell>
          <cell r="G43" t="str">
            <v>Niels Voortman</v>
          </cell>
          <cell r="H43" t="str">
            <v>n.voortman@voskampgroep.nl</v>
          </cell>
          <cell r="I43">
            <v>5723744</v>
          </cell>
          <cell r="J43" t="str">
            <v>.</v>
          </cell>
          <cell r="K43" t="str">
            <v>0546 454 575</v>
          </cell>
          <cell r="Q43" t="str">
            <v>Voskamp-----42</v>
          </cell>
          <cell r="R43" t="str">
            <v>t.a.v. Niels Voortman</v>
          </cell>
        </row>
        <row r="44">
          <cell r="A44">
            <v>43</v>
          </cell>
          <cell r="B44">
            <v>10</v>
          </cell>
          <cell r="C44" t="str">
            <v>Jan</v>
          </cell>
          <cell r="J44" t="str">
            <v>.</v>
          </cell>
          <cell r="Q44" t="str">
            <v>Jan-----43</v>
          </cell>
          <cell r="R44" t="str">
            <v xml:space="preserve">t.a.v. </v>
          </cell>
        </row>
        <row r="45">
          <cell r="A45">
            <v>44</v>
          </cell>
          <cell r="B45">
            <v>1</v>
          </cell>
          <cell r="C45" t="str">
            <v>Cura Glass</v>
          </cell>
          <cell r="D45" t="str">
            <v>Amerikaweg 11</v>
          </cell>
          <cell r="E45" t="str">
            <v>9407 TJ</v>
          </cell>
          <cell r="F45" t="str">
            <v>Assen</v>
          </cell>
          <cell r="G45" t="str">
            <v>Bas Mulder</v>
          </cell>
          <cell r="H45" t="str">
            <v>B.Mulder@cura-glass.nl</v>
          </cell>
          <cell r="I45">
            <v>5723759</v>
          </cell>
          <cell r="J45" t="str">
            <v>.</v>
          </cell>
          <cell r="K45" t="str">
            <v>0592 343341</v>
          </cell>
          <cell r="Q45" t="str">
            <v>Cura Glass-----44</v>
          </cell>
          <cell r="R45" t="str">
            <v>t.a.v. Bas Mulder</v>
          </cell>
        </row>
        <row r="46">
          <cell r="A46">
            <v>45</v>
          </cell>
          <cell r="B46">
            <v>1</v>
          </cell>
          <cell r="C46" t="str">
            <v>PVK</v>
          </cell>
          <cell r="D46" t="str">
            <v>Rietdekkerstraat 214</v>
          </cell>
          <cell r="E46" t="str">
            <v>7328 AB</v>
          </cell>
          <cell r="F46" t="str">
            <v>Apeldoorn</v>
          </cell>
          <cell r="G46" t="str">
            <v>Bob Wolters</v>
          </cell>
          <cell r="H46" t="str">
            <v xml:space="preserve">info@pvkwalitas.nl </v>
          </cell>
          <cell r="I46">
            <v>5723760</v>
          </cell>
          <cell r="J46" t="str">
            <v>NL865598356B01</v>
          </cell>
          <cell r="Q46" t="str">
            <v>PVK-----45</v>
          </cell>
          <cell r="R46" t="str">
            <v>t.a.v. Bob Wolters</v>
          </cell>
        </row>
        <row r="47">
          <cell r="A47">
            <v>46</v>
          </cell>
          <cell r="B47">
            <v>1</v>
          </cell>
          <cell r="C47" t="str">
            <v>Steven Zielhuis</v>
          </cell>
          <cell r="F47" t="str">
            <v>Rijssen</v>
          </cell>
          <cell r="G47" t="str">
            <v>Steven Zielhuis</v>
          </cell>
          <cell r="H47" t="str">
            <v>rsz_services@hotmail.com</v>
          </cell>
          <cell r="I47">
            <v>5723761</v>
          </cell>
          <cell r="J47" t="str">
            <v>.</v>
          </cell>
          <cell r="Q47" t="str">
            <v>Steven Zielhuis-----46</v>
          </cell>
          <cell r="R47" t="str">
            <v>t.a.v. Steven Zielhuis</v>
          </cell>
        </row>
        <row r="48">
          <cell r="A48">
            <v>47</v>
          </cell>
          <cell r="B48">
            <v>1</v>
          </cell>
          <cell r="C48" t="str">
            <v>Bronkhorts Afbouw</v>
          </cell>
          <cell r="D48" t="str">
            <v>Binnenveldweg 15</v>
          </cell>
          <cell r="E48" t="str">
            <v xml:space="preserve">3888 KL </v>
          </cell>
          <cell r="F48" t="str">
            <v>Uddel</v>
          </cell>
          <cell r="G48" t="str">
            <v>Erik Bronkhorst</v>
          </cell>
          <cell r="H48" t="str">
            <v>info@bronkhorstafbouw.nl</v>
          </cell>
          <cell r="I48">
            <v>5723762</v>
          </cell>
          <cell r="J48" t="str">
            <v>.</v>
          </cell>
          <cell r="K48">
            <v>631211830</v>
          </cell>
          <cell r="Q48" t="str">
            <v>Bronkhorts Afbouw-----47</v>
          </cell>
          <cell r="R48" t="str">
            <v>t.a.v. Erik Bronkhorst</v>
          </cell>
        </row>
        <row r="49">
          <cell r="A49">
            <v>48</v>
          </cell>
          <cell r="B49">
            <v>1</v>
          </cell>
          <cell r="C49" t="str">
            <v>Technocad</v>
          </cell>
          <cell r="D49" t="str">
            <v>Klompenmaker 12</v>
          </cell>
          <cell r="E49" t="str">
            <v>7141 PW</v>
          </cell>
          <cell r="F49" t="str">
            <v>Groenlo</v>
          </cell>
          <cell r="G49" t="str">
            <v>Harrie Sonderen</v>
          </cell>
          <cell r="H49" t="str">
            <v>info@technocad.nl</v>
          </cell>
          <cell r="I49">
            <v>5723763</v>
          </cell>
          <cell r="J49" t="str">
            <v>.</v>
          </cell>
          <cell r="Q49" t="str">
            <v>Technocad-----48</v>
          </cell>
          <cell r="R49" t="str">
            <v>t.a.v. Harrie Sonderen</v>
          </cell>
        </row>
        <row r="50">
          <cell r="A50">
            <v>49</v>
          </cell>
          <cell r="B50">
            <v>1</v>
          </cell>
          <cell r="C50" t="str">
            <v>ASTA bv Offertes</v>
          </cell>
          <cell r="D50" t="str">
            <v>Minervum 7388</v>
          </cell>
          <cell r="E50" t="str">
            <v xml:space="preserve">4817 ZH </v>
          </cell>
          <cell r="F50" t="str">
            <v>Breda</v>
          </cell>
          <cell r="G50" t="str">
            <v>Durk Minkema</v>
          </cell>
          <cell r="H50" t="str">
            <v>durk@asta-breda.nl</v>
          </cell>
          <cell r="I50">
            <v>5723764</v>
          </cell>
          <cell r="J50" t="str">
            <v>.</v>
          </cell>
          <cell r="K50" t="str">
            <v>076 – 303 58 66</v>
          </cell>
          <cell r="L50" t="str">
            <v>06- 50 63 68 81</v>
          </cell>
          <cell r="Q50" t="str">
            <v>ASTA bv Offertes-----49</v>
          </cell>
          <cell r="R50" t="str">
            <v>t.a.v. Durk Minkema</v>
          </cell>
        </row>
        <row r="51">
          <cell r="A51">
            <v>50</v>
          </cell>
          <cell r="B51">
            <v>3</v>
          </cell>
          <cell r="C51" t="str">
            <v>Bloed bouwbedrijf</v>
          </cell>
          <cell r="D51" t="str">
            <v>Lumièrestraat 3</v>
          </cell>
          <cell r="E51" t="str">
            <v xml:space="preserve">6716 AG  </v>
          </cell>
          <cell r="F51" t="str">
            <v>Ede</v>
          </cell>
          <cell r="I51">
            <v>5723765</v>
          </cell>
          <cell r="J51" t="str">
            <v>.</v>
          </cell>
          <cell r="Q51" t="str">
            <v>Bloed bouwbedrijf-----50</v>
          </cell>
          <cell r="R51" t="str">
            <v xml:space="preserve">t.a.v. </v>
          </cell>
        </row>
        <row r="52">
          <cell r="A52">
            <v>51</v>
          </cell>
          <cell r="B52">
            <v>1</v>
          </cell>
          <cell r="C52" t="str">
            <v>Plafond Perfect</v>
          </cell>
          <cell r="D52" t="str">
            <v>Dorpstraat 10</v>
          </cell>
          <cell r="E52" t="str">
            <v>3886 AS</v>
          </cell>
          <cell r="F52" t="str">
            <v>Garderen</v>
          </cell>
          <cell r="G52" t="str">
            <v>Otwin Haklander</v>
          </cell>
          <cell r="H52" t="str">
            <v>info@plafondperfect.nl</v>
          </cell>
          <cell r="I52">
            <v>5723766</v>
          </cell>
          <cell r="J52" t="str">
            <v>.</v>
          </cell>
          <cell r="K52" t="str">
            <v>06 53928310</v>
          </cell>
          <cell r="Q52" t="str">
            <v>Plafond Perfect-----51</v>
          </cell>
          <cell r="R52" t="str">
            <v>t.a.v. Otwin Haklander</v>
          </cell>
        </row>
        <row r="53">
          <cell r="A53">
            <v>52</v>
          </cell>
          <cell r="B53">
            <v>3</v>
          </cell>
          <cell r="C53" t="str">
            <v>Gk installatietechniek</v>
          </cell>
          <cell r="D53" t="str">
            <v>Hagmolenbeekweg 114</v>
          </cell>
          <cell r="E53" t="str">
            <v>7482 SC</v>
          </cell>
          <cell r="F53" t="str">
            <v>Haaksbergen</v>
          </cell>
          <cell r="H53" t="str">
            <v xml:space="preserve">info@gkinstallatietechniek.nl </v>
          </cell>
          <cell r="I53">
            <v>5723767</v>
          </cell>
          <cell r="J53" t="str">
            <v>.</v>
          </cell>
          <cell r="Q53" t="str">
            <v>Gk installatietechniek-----52</v>
          </cell>
          <cell r="R53" t="str">
            <v xml:space="preserve">t.a.v. </v>
          </cell>
        </row>
        <row r="54">
          <cell r="A54">
            <v>53</v>
          </cell>
          <cell r="B54">
            <v>1</v>
          </cell>
          <cell r="C54" t="str">
            <v>Afbouw Collectief</v>
          </cell>
          <cell r="D54" t="str">
            <v>Brink 55Q</v>
          </cell>
          <cell r="E54" t="str">
            <v>7731 TD</v>
          </cell>
          <cell r="F54" t="str">
            <v>Ommen</v>
          </cell>
          <cell r="G54" t="str">
            <v>Roland</v>
          </cell>
          <cell r="H54" t="str">
            <v>info@afbouwcollectief.com</v>
          </cell>
          <cell r="I54">
            <v>5723768</v>
          </cell>
          <cell r="J54" t="str">
            <v>.</v>
          </cell>
          <cell r="K54" t="str">
            <v>06 23426170</v>
          </cell>
          <cell r="L54" t="str">
            <v>06 - 87 98 91 88</v>
          </cell>
          <cell r="Q54" t="str">
            <v>Afbouw Collectief-----53</v>
          </cell>
          <cell r="R54" t="str">
            <v>t.a.v. Roland</v>
          </cell>
        </row>
        <row r="55">
          <cell r="A55">
            <v>54</v>
          </cell>
          <cell r="B55">
            <v>1</v>
          </cell>
          <cell r="C55" t="str">
            <v>Gemar Afbouwprojecten BV</v>
          </cell>
          <cell r="D55" t="str">
            <v>Wadloper 1</v>
          </cell>
          <cell r="E55" t="str">
            <v xml:space="preserve">8265 TV </v>
          </cell>
          <cell r="F55" t="str">
            <v>Kampen</v>
          </cell>
          <cell r="G55" t="str">
            <v>Gerben Kwakkel</v>
          </cell>
          <cell r="H55" t="str">
            <v>gerben@gemarafbouwprojecten.nl</v>
          </cell>
          <cell r="I55">
            <v>5723769</v>
          </cell>
          <cell r="J55" t="str">
            <v>.</v>
          </cell>
          <cell r="Q55" t="str">
            <v>Gemar Afbouwprojecten BV-----54</v>
          </cell>
          <cell r="R55" t="str">
            <v>t.a.v. Gerben Kwakkel</v>
          </cell>
        </row>
        <row r="56">
          <cell r="A56">
            <v>55</v>
          </cell>
          <cell r="B56">
            <v>1</v>
          </cell>
          <cell r="C56" t="str">
            <v>Fleurbaaij</v>
          </cell>
          <cell r="D56" t="str">
            <v>Vierde Broekdijk 23</v>
          </cell>
          <cell r="E56" t="str">
            <v>71212 JD</v>
          </cell>
          <cell r="F56" t="str">
            <v>Aalten</v>
          </cell>
          <cell r="G56" t="str">
            <v>Wilco Sligman</v>
          </cell>
          <cell r="H56" t="str">
            <v>wilco@fleurbaaij.nl</v>
          </cell>
          <cell r="I56">
            <v>5723770</v>
          </cell>
          <cell r="J56" t="str">
            <v>.</v>
          </cell>
          <cell r="K56" t="str">
            <v>06 82 99 67 62</v>
          </cell>
          <cell r="Q56" t="str">
            <v>Fleurbaaij-----55</v>
          </cell>
          <cell r="R56" t="str">
            <v>t.a.v. Wilco Sligman</v>
          </cell>
        </row>
        <row r="57">
          <cell r="A57">
            <v>56</v>
          </cell>
          <cell r="B57">
            <v>1</v>
          </cell>
          <cell r="C57" t="str">
            <v>ASTA bv Facturen</v>
          </cell>
          <cell r="D57" t="str">
            <v>Minervum 7388</v>
          </cell>
          <cell r="E57" t="str">
            <v xml:space="preserve">4817 ZH </v>
          </cell>
          <cell r="F57" t="str">
            <v>Breda</v>
          </cell>
          <cell r="G57" t="str">
            <v>Fiona Snels</v>
          </cell>
          <cell r="H57" t="str">
            <v>asta.inkoopfacturen@grippmail.com</v>
          </cell>
          <cell r="I57">
            <v>5723764</v>
          </cell>
          <cell r="J57" t="str">
            <v>.</v>
          </cell>
          <cell r="Q57" t="str">
            <v>ASTA bv Facturen-----56</v>
          </cell>
          <cell r="R57" t="str">
            <v>t.a.v. Fiona Snels</v>
          </cell>
        </row>
        <row r="58">
          <cell r="A58">
            <v>57</v>
          </cell>
          <cell r="B58">
            <v>2</v>
          </cell>
          <cell r="C58" t="str">
            <v xml:space="preserve">Lensen </v>
          </cell>
          <cell r="D58" t="str">
            <v>Hesselterlandweg 75</v>
          </cell>
          <cell r="E58" t="str">
            <v xml:space="preserve">7942 HZ </v>
          </cell>
          <cell r="F58" t="str">
            <v>Meppel</v>
          </cell>
          <cell r="G58" t="str">
            <v>Henk Benjamins</v>
          </cell>
          <cell r="H58" t="str">
            <v>henk@lensenschilders.nl</v>
          </cell>
          <cell r="I58">
            <v>5723772</v>
          </cell>
          <cell r="J58" t="str">
            <v>.</v>
          </cell>
          <cell r="Q58" t="str">
            <v>Lensen -----57</v>
          </cell>
          <cell r="R58" t="str">
            <v>t.a.v. Henk Benjamins</v>
          </cell>
        </row>
        <row r="59">
          <cell r="A59">
            <v>58</v>
          </cell>
          <cell r="B59">
            <v>3</v>
          </cell>
          <cell r="C59" t="str">
            <v>Synwood Staal Design B.V.</v>
          </cell>
          <cell r="D59" t="str">
            <v>Nijverdalseweg 149</v>
          </cell>
          <cell r="E59" t="str">
            <v>7461 AG</v>
          </cell>
          <cell r="F59" t="str">
            <v>RIJSSEN</v>
          </cell>
          <cell r="H59" t="str">
            <v>info@synwooddesign.nl</v>
          </cell>
          <cell r="I59">
            <v>5723773</v>
          </cell>
          <cell r="J59" t="str">
            <v>.</v>
          </cell>
          <cell r="Q59" t="str">
            <v>Synwood Staal Design B.V.-----58</v>
          </cell>
          <cell r="R59" t="str">
            <v xml:space="preserve">t.a.v. </v>
          </cell>
        </row>
        <row r="60">
          <cell r="A60">
            <v>59</v>
          </cell>
          <cell r="I60">
            <v>5723774</v>
          </cell>
          <cell r="J60" t="str">
            <v>.</v>
          </cell>
          <cell r="Q60" t="str">
            <v>-----59</v>
          </cell>
          <cell r="R60" t="str">
            <v xml:space="preserve">t.a.v. </v>
          </cell>
        </row>
        <row r="61">
          <cell r="A61">
            <v>60</v>
          </cell>
          <cell r="I61">
            <v>5723775</v>
          </cell>
          <cell r="J61" t="str">
            <v>.</v>
          </cell>
          <cell r="Q61" t="str">
            <v>-----60</v>
          </cell>
          <cell r="R61" t="str">
            <v xml:space="preserve">t.a.v. </v>
          </cell>
        </row>
        <row r="62">
          <cell r="A62">
            <v>61</v>
          </cell>
          <cell r="I62">
            <v>5723776</v>
          </cell>
          <cell r="J62" t="str">
            <v>.</v>
          </cell>
          <cell r="Q62" t="str">
            <v>-----61</v>
          </cell>
          <cell r="R62" t="str">
            <v xml:space="preserve">t.a.v. </v>
          </cell>
        </row>
        <row r="63">
          <cell r="A63">
            <v>62</v>
          </cell>
          <cell r="I63">
            <v>5723777</v>
          </cell>
          <cell r="J63" t="str">
            <v>.</v>
          </cell>
          <cell r="Q63" t="str">
            <v>-----62</v>
          </cell>
          <cell r="R63" t="str">
            <v xml:space="preserve">t.a.v. </v>
          </cell>
        </row>
        <row r="64">
          <cell r="I64">
            <v>5723778</v>
          </cell>
        </row>
        <row r="65">
          <cell r="I65">
            <v>5723779</v>
          </cell>
        </row>
        <row r="66">
          <cell r="I66">
            <v>5723780</v>
          </cell>
        </row>
        <row r="67">
          <cell r="I67">
            <v>5723781</v>
          </cell>
        </row>
        <row r="68">
          <cell r="I68">
            <v>5723782</v>
          </cell>
        </row>
        <row r="69">
          <cell r="I69">
            <v>5723783</v>
          </cell>
        </row>
        <row r="70">
          <cell r="I70">
            <v>5723784</v>
          </cell>
        </row>
        <row r="71">
          <cell r="I71">
            <v>5723785</v>
          </cell>
        </row>
        <row r="72">
          <cell r="I72">
            <v>5723786</v>
          </cell>
        </row>
        <row r="73">
          <cell r="I73">
            <v>5723787</v>
          </cell>
        </row>
        <row r="74">
          <cell r="I74">
            <v>5723788</v>
          </cell>
        </row>
        <row r="75">
          <cell r="I75">
            <v>5723789</v>
          </cell>
        </row>
        <row r="76">
          <cell r="I76">
            <v>5723790</v>
          </cell>
        </row>
        <row r="77">
          <cell r="I77">
            <v>5723791</v>
          </cell>
        </row>
        <row r="78">
          <cell r="I78">
            <v>5723792</v>
          </cell>
        </row>
        <row r="79">
          <cell r="I79">
            <v>5723793</v>
          </cell>
        </row>
        <row r="80">
          <cell r="I80">
            <v>5723794</v>
          </cell>
        </row>
        <row r="81">
          <cell r="I81">
            <v>5723795</v>
          </cell>
        </row>
        <row r="82">
          <cell r="I82">
            <v>5723796</v>
          </cell>
        </row>
        <row r="83">
          <cell r="I83">
            <v>5723797</v>
          </cell>
        </row>
        <row r="84">
          <cell r="I84">
            <v>5723798</v>
          </cell>
        </row>
        <row r="85">
          <cell r="I85">
            <v>5723799</v>
          </cell>
        </row>
        <row r="86">
          <cell r="I86">
            <v>5723800</v>
          </cell>
        </row>
        <row r="87">
          <cell r="I87">
            <v>5723801</v>
          </cell>
        </row>
        <row r="88">
          <cell r="I88">
            <v>5723802</v>
          </cell>
        </row>
        <row r="89">
          <cell r="I89">
            <v>5723803</v>
          </cell>
        </row>
        <row r="90">
          <cell r="I90">
            <v>5723804</v>
          </cell>
        </row>
        <row r="91">
          <cell r="I91">
            <v>5723805</v>
          </cell>
        </row>
        <row r="92">
          <cell r="I92">
            <v>5723806</v>
          </cell>
        </row>
        <row r="93">
          <cell r="I93">
            <v>5723807</v>
          </cell>
        </row>
        <row r="94">
          <cell r="I94">
            <v>5723808</v>
          </cell>
        </row>
        <row r="95">
          <cell r="I95">
            <v>5723809</v>
          </cell>
        </row>
        <row r="96">
          <cell r="I96">
            <v>5723810</v>
          </cell>
        </row>
        <row r="97">
          <cell r="I97">
            <v>5723811</v>
          </cell>
        </row>
        <row r="98">
          <cell r="I98">
            <v>5723812</v>
          </cell>
        </row>
        <row r="99">
          <cell r="I99">
            <v>5723813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ACTUUR"/>
      <sheetName val="PRODUCTIE ORDER"/>
      <sheetName val="PRIJSLIJST"/>
      <sheetName val="Coaten"/>
      <sheetName val="Flitsdeur"/>
      <sheetName val="DYMO"/>
      <sheetName val="6049 + 6045"/>
      <sheetName val="OFFERTE"/>
      <sheetName val="NAW"/>
      <sheetName val="NUMMERS"/>
      <sheetName val="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A3">
            <v>1</v>
          </cell>
          <cell r="B3">
            <v>3</v>
          </cell>
          <cell r="C3" t="str">
            <v>Aanhuis</v>
          </cell>
          <cell r="D3" t="str">
            <v>Hoofstraat 15</v>
          </cell>
          <cell r="E3" t="str">
            <v>7561 AB</v>
          </cell>
          <cell r="F3" t="str">
            <v>Deurningen</v>
          </cell>
          <cell r="G3" t="str">
            <v>Vincent Scheffer</v>
          </cell>
          <cell r="H3" t="str">
            <v>info@vincentscheffer.nl</v>
          </cell>
          <cell r="I3">
            <v>5723733</v>
          </cell>
          <cell r="J3" t="str">
            <v>.</v>
          </cell>
          <cell r="K3" t="str">
            <v>.</v>
          </cell>
          <cell r="Q3" t="str">
            <v>Aanhuis-----1</v>
          </cell>
          <cell r="R3" t="str">
            <v>t.a.v. Vincent Scheffer</v>
          </cell>
        </row>
        <row r="4">
          <cell r="A4">
            <v>2</v>
          </cell>
          <cell r="B4">
            <v>1</v>
          </cell>
          <cell r="C4" t="str">
            <v>Alverre</v>
          </cell>
          <cell r="D4" t="str">
            <v>Zutphenstraat 22</v>
          </cell>
          <cell r="E4" t="str">
            <v>7575 EJ</v>
          </cell>
          <cell r="F4" t="str">
            <v>Oldenzaal</v>
          </cell>
          <cell r="G4" t="str">
            <v>Tim Jansen</v>
          </cell>
          <cell r="H4" t="str">
            <v>tim.jansen@alverre.nl</v>
          </cell>
          <cell r="I4">
            <v>5723734</v>
          </cell>
          <cell r="J4" t="str">
            <v>.</v>
          </cell>
          <cell r="K4" t="str">
            <v>0541 514460</v>
          </cell>
          <cell r="Q4" t="str">
            <v>Alverre-----2</v>
          </cell>
          <cell r="R4" t="str">
            <v>t.a.v. Tim Jansen</v>
          </cell>
        </row>
        <row r="5">
          <cell r="A5">
            <v>3</v>
          </cell>
          <cell r="B5">
            <v>1</v>
          </cell>
          <cell r="C5" t="str">
            <v>ASW B.V.</v>
          </cell>
          <cell r="D5" t="str">
            <v>De Steiger 33</v>
          </cell>
          <cell r="E5" t="str">
            <v>1351 AB</v>
          </cell>
          <cell r="F5" t="str">
            <v>Almere</v>
          </cell>
          <cell r="G5" t="str">
            <v>Administratie</v>
          </cell>
          <cell r="H5" t="str">
            <v>facturatie@asw-wanden.nl</v>
          </cell>
          <cell r="I5">
            <v>1024208</v>
          </cell>
          <cell r="J5" t="str">
            <v>.</v>
          </cell>
          <cell r="K5" t="str">
            <v>.</v>
          </cell>
          <cell r="Q5" t="str">
            <v>ASW B.V.-----3</v>
          </cell>
          <cell r="R5" t="str">
            <v>t.a.v. Administratie</v>
          </cell>
        </row>
        <row r="6">
          <cell r="A6">
            <v>4</v>
          </cell>
          <cell r="B6">
            <v>1</v>
          </cell>
          <cell r="C6" t="str">
            <v>Beno</v>
          </cell>
          <cell r="D6" t="str">
            <v>Bijlestraat 56</v>
          </cell>
          <cell r="E6" t="str">
            <v>1721 PW</v>
          </cell>
          <cell r="F6" t="str">
            <v>Broek op Langedijk</v>
          </cell>
          <cell r="G6" t="str">
            <v>Patrik Nijhuis</v>
          </cell>
          <cell r="H6" t="str">
            <v>p.nijhuis@beno.nl</v>
          </cell>
          <cell r="I6">
            <v>5723735</v>
          </cell>
          <cell r="J6" t="str">
            <v>.</v>
          </cell>
          <cell r="K6" t="str">
            <v>0226 745085</v>
          </cell>
          <cell r="Q6" t="str">
            <v>Beno-----4</v>
          </cell>
          <cell r="R6" t="str">
            <v>t.a.v. Patrik Nijhuis</v>
          </cell>
        </row>
        <row r="7">
          <cell r="A7">
            <v>5</v>
          </cell>
          <cell r="B7">
            <v>5</v>
          </cell>
          <cell r="C7" t="str">
            <v>BMN</v>
          </cell>
          <cell r="D7" t="str">
            <v>Bedrijvenweg 11</v>
          </cell>
          <cell r="E7" t="str">
            <v>7442 CX</v>
          </cell>
          <cell r="F7" t="str">
            <v>Nijverdal</v>
          </cell>
          <cell r="G7" t="str">
            <v>Bertus Kelder</v>
          </cell>
          <cell r="H7" t="str">
            <v>facturen@bmn.nl</v>
          </cell>
          <cell r="I7">
            <v>5723757</v>
          </cell>
          <cell r="K7" t="str">
            <v xml:space="preserve">06-22392764 </v>
          </cell>
          <cell r="Q7" t="str">
            <v>BMN-----5</v>
          </cell>
          <cell r="R7" t="str">
            <v>t.a.v. Bertus Kelder</v>
          </cell>
        </row>
        <row r="8">
          <cell r="A8">
            <v>6</v>
          </cell>
          <cell r="B8">
            <v>2</v>
          </cell>
          <cell r="C8" t="str">
            <v>De Meesters glastechniek</v>
          </cell>
          <cell r="D8" t="str">
            <v>Radioweg 14-16</v>
          </cell>
          <cell r="E8" t="str">
            <v>1324 KP</v>
          </cell>
          <cell r="F8" t="str">
            <v>Almere</v>
          </cell>
          <cell r="H8" t="str">
            <v>facturen@demeestersglastechniek.nl</v>
          </cell>
          <cell r="I8">
            <v>5723756</v>
          </cell>
          <cell r="J8" t="str">
            <v>.</v>
          </cell>
          <cell r="Q8" t="str">
            <v>De Meesters glastechniek-----6</v>
          </cell>
          <cell r="R8" t="str">
            <v xml:space="preserve">t.a.v. </v>
          </cell>
        </row>
        <row r="9">
          <cell r="A9">
            <v>7</v>
          </cell>
          <cell r="B9">
            <v>1</v>
          </cell>
          <cell r="C9" t="str">
            <v>ECO Bouwprojecten</v>
          </cell>
          <cell r="D9" t="str">
            <v>Industriestraat 9C</v>
          </cell>
          <cell r="E9" t="str">
            <v>6827 BD</v>
          </cell>
          <cell r="F9" t="str">
            <v>Arnhem</v>
          </cell>
          <cell r="G9" t="str">
            <v>Leon Gouman</v>
          </cell>
          <cell r="H9" t="str">
            <v>info@ecobouwprojecten.nl</v>
          </cell>
          <cell r="I9">
            <v>5723751</v>
          </cell>
          <cell r="J9" t="str">
            <v>.</v>
          </cell>
          <cell r="K9" t="str">
            <v>06-15102657</v>
          </cell>
          <cell r="Q9" t="str">
            <v>ECO Bouwprojecten-----7</v>
          </cell>
          <cell r="R9" t="str">
            <v>t.a.v. Leon Gouman</v>
          </cell>
        </row>
        <row r="10">
          <cell r="A10">
            <v>8</v>
          </cell>
          <cell r="B10">
            <v>1</v>
          </cell>
          <cell r="C10" t="str">
            <v>Ecowoods</v>
          </cell>
          <cell r="D10" t="str">
            <v>Amerikalaan 29</v>
          </cell>
          <cell r="E10" t="str">
            <v>7681 NB</v>
          </cell>
          <cell r="F10" t="str">
            <v>Vroomshoop</v>
          </cell>
          <cell r="G10" t="str">
            <v>Bram Hooijer</v>
          </cell>
          <cell r="H10" t="str">
            <v>Verkoop@ecowoods.nl</v>
          </cell>
          <cell r="I10">
            <v>5723730</v>
          </cell>
          <cell r="J10" t="str">
            <v>.</v>
          </cell>
          <cell r="K10" t="str">
            <v>06-57546212</v>
          </cell>
          <cell r="Q10" t="str">
            <v>Ecowoods-----8</v>
          </cell>
          <cell r="R10" t="str">
            <v>t.a.v. Bram Hooijer</v>
          </cell>
        </row>
        <row r="11">
          <cell r="A11">
            <v>9</v>
          </cell>
          <cell r="B11">
            <v>2</v>
          </cell>
          <cell r="C11" t="str">
            <v>Glason</v>
          </cell>
          <cell r="D11" t="str">
            <v>Gunning 7</v>
          </cell>
          <cell r="E11" t="str">
            <v>8072 PB</v>
          </cell>
          <cell r="F11" t="str">
            <v>Nunspeet</v>
          </cell>
          <cell r="G11" t="str">
            <v>Arwin Bakker</v>
          </cell>
          <cell r="H11" t="str">
            <v xml:space="preserve">info@glason.nl&gt; </v>
          </cell>
          <cell r="I11">
            <v>1024307</v>
          </cell>
          <cell r="J11" t="str">
            <v>.</v>
          </cell>
          <cell r="K11">
            <v>341217100</v>
          </cell>
          <cell r="Q11" t="str">
            <v>Glason-----9</v>
          </cell>
          <cell r="R11" t="str">
            <v>t.a.v. Arwin Bakker</v>
          </cell>
        </row>
        <row r="12">
          <cell r="A12">
            <v>10</v>
          </cell>
          <cell r="B12">
            <v>1</v>
          </cell>
          <cell r="C12" t="str">
            <v>Glass4all</v>
          </cell>
          <cell r="D12" t="str">
            <v>Gronausestraat 195</v>
          </cell>
          <cell r="E12" t="str">
            <v xml:space="preserve">7581CS </v>
          </cell>
          <cell r="F12" t="str">
            <v>Losser</v>
          </cell>
          <cell r="H12" t="str">
            <v>info@glass4all.nl</v>
          </cell>
          <cell r="I12">
            <v>5723742</v>
          </cell>
          <cell r="J12" t="str">
            <v>.</v>
          </cell>
          <cell r="Q12" t="str">
            <v>Glass4all-----10</v>
          </cell>
          <cell r="R12" t="str">
            <v xml:space="preserve">t.a.v. </v>
          </cell>
        </row>
        <row r="13">
          <cell r="A13">
            <v>11</v>
          </cell>
          <cell r="B13">
            <v>2</v>
          </cell>
          <cell r="C13" t="str">
            <v>Glaswerk BV</v>
          </cell>
          <cell r="D13" t="str">
            <v>A. Einsteinlaan 15</v>
          </cell>
          <cell r="E13" t="str">
            <v xml:space="preserve">9615 TE </v>
          </cell>
          <cell r="F13" t="str">
            <v>Kolham</v>
          </cell>
          <cell r="H13" t="str">
            <v>jjmoedt@glaswerkbv.nl</v>
          </cell>
          <cell r="I13">
            <v>1024283</v>
          </cell>
          <cell r="J13" t="str">
            <v>.</v>
          </cell>
          <cell r="K13" t="str">
            <v>.</v>
          </cell>
          <cell r="Q13" t="str">
            <v>Glaswerk BV-----11</v>
          </cell>
          <cell r="R13" t="str">
            <v xml:space="preserve">t.a.v. </v>
          </cell>
        </row>
        <row r="14">
          <cell r="A14">
            <v>12</v>
          </cell>
          <cell r="B14">
            <v>1</v>
          </cell>
          <cell r="C14" t="str">
            <v>Groeneveld</v>
          </cell>
          <cell r="D14" t="str">
            <v>Almeloseweg 95A</v>
          </cell>
          <cell r="E14" t="str">
            <v>7615 NA</v>
          </cell>
          <cell r="F14" t="str">
            <v>Harbrinkhoek</v>
          </cell>
          <cell r="G14" t="str">
            <v>Bas Groeneveld</v>
          </cell>
          <cell r="H14" t="str">
            <v>basgroeneveld@caiway.nl</v>
          </cell>
          <cell r="I14">
            <v>5723749</v>
          </cell>
          <cell r="J14" t="str">
            <v>.</v>
          </cell>
          <cell r="K14" t="str">
            <v>06 53700439</v>
          </cell>
          <cell r="Q14" t="str">
            <v>Groeneveld-----12</v>
          </cell>
          <cell r="R14" t="str">
            <v>t.a.v. Bas Groeneveld</v>
          </cell>
        </row>
        <row r="15">
          <cell r="A15">
            <v>13</v>
          </cell>
          <cell r="B15">
            <v>3</v>
          </cell>
          <cell r="C15" t="str">
            <v>Hotlkamp Bouw</v>
          </cell>
          <cell r="D15" t="str">
            <v>Twentepoort Oost 58</v>
          </cell>
          <cell r="E15" t="str">
            <v xml:space="preserve">7609 RG </v>
          </cell>
          <cell r="F15" t="str">
            <v>Almelo</v>
          </cell>
          <cell r="G15" t="str">
            <v>Twan ten Hag</v>
          </cell>
          <cell r="H15" t="str">
            <v>twan@holtkampbouw.nl</v>
          </cell>
          <cell r="I15">
            <v>5723747</v>
          </cell>
          <cell r="J15" t="str">
            <v>.</v>
          </cell>
          <cell r="K15" t="str">
            <v>0546-540890</v>
          </cell>
          <cell r="Q15" t="str">
            <v>Hotlkamp Bouw-----13</v>
          </cell>
          <cell r="R15" t="str">
            <v>t.a.v. Twan ten Hag</v>
          </cell>
        </row>
        <row r="16">
          <cell r="A16">
            <v>14</v>
          </cell>
          <cell r="B16">
            <v>2</v>
          </cell>
          <cell r="C16" t="str">
            <v>Jensz</v>
          </cell>
          <cell r="D16" t="str">
            <v>Veenweideweg 29</v>
          </cell>
          <cell r="E16" t="str">
            <v>2957 LD</v>
          </cell>
          <cell r="F16" t="str">
            <v>Nieuw-Lekkerland</v>
          </cell>
          <cell r="H16" t="str">
            <v>martin@jensz.nl</v>
          </cell>
          <cell r="I16">
            <v>5723754</v>
          </cell>
          <cell r="J16" t="str">
            <v>.</v>
          </cell>
          <cell r="Q16" t="str">
            <v>Jensz-----14</v>
          </cell>
          <cell r="R16" t="str">
            <v xml:space="preserve">t.a.v. </v>
          </cell>
        </row>
        <row r="17">
          <cell r="A17">
            <v>15</v>
          </cell>
          <cell r="B17">
            <v>1</v>
          </cell>
          <cell r="C17" t="str">
            <v>Koelewijn Glashandel</v>
          </cell>
          <cell r="D17" t="str">
            <v>Copernicusweg 7</v>
          </cell>
          <cell r="E17" t="str">
            <v>3752 LZ</v>
          </cell>
          <cell r="F17" t="str">
            <v>Bunschoten-SpakenburgMarion Schaap</v>
          </cell>
          <cell r="H17" t="str">
            <v>info@glashandelkoelewijn.nl</v>
          </cell>
          <cell r="I17">
            <v>5723752</v>
          </cell>
          <cell r="J17" t="str">
            <v>.</v>
          </cell>
          <cell r="K17" t="str">
            <v>033 2996363</v>
          </cell>
          <cell r="L17" t="str">
            <v>https://www.glashandelkoelewijn.nl/over-ons/team/</v>
          </cell>
          <cell r="Q17" t="str">
            <v>Koelewijn Glashandel-----15</v>
          </cell>
          <cell r="R17" t="str">
            <v xml:space="preserve">t.a.v. </v>
          </cell>
        </row>
        <row r="18">
          <cell r="A18">
            <v>16</v>
          </cell>
          <cell r="B18">
            <v>1</v>
          </cell>
          <cell r="C18" t="str">
            <v>Kroeze interieurbouw</v>
          </cell>
          <cell r="D18" t="str">
            <v>Lübeckstraat 3</v>
          </cell>
          <cell r="E18" t="str">
            <v>7575 EE</v>
          </cell>
          <cell r="F18" t="str">
            <v>Oldenzaal</v>
          </cell>
          <cell r="G18" t="str">
            <v>Ties van Benthem</v>
          </cell>
          <cell r="H18" t="str">
            <v>t.vanbenthem@kroeze-interieur.nl</v>
          </cell>
          <cell r="I18">
            <v>5723739</v>
          </cell>
          <cell r="J18" t="str">
            <v>.</v>
          </cell>
          <cell r="K18" t="str">
            <v>0541 570480</v>
          </cell>
          <cell r="Q18" t="str">
            <v>Kroeze interieurbouw-----16</v>
          </cell>
          <cell r="R18" t="str">
            <v>t.a.v. Ties van Benthem</v>
          </cell>
        </row>
        <row r="19">
          <cell r="A19">
            <v>17</v>
          </cell>
          <cell r="B19">
            <v>1</v>
          </cell>
          <cell r="C19" t="str">
            <v>Marvo</v>
          </cell>
          <cell r="G19" t="str">
            <v>Bert</v>
          </cell>
          <cell r="H19" t="str">
            <v>bert@systeemplafond.nl</v>
          </cell>
          <cell r="I19">
            <v>5723743</v>
          </cell>
          <cell r="J19" t="str">
            <v>.</v>
          </cell>
          <cell r="Q19" t="str">
            <v>Marvo-----17</v>
          </cell>
          <cell r="R19" t="str">
            <v>t.a.v. Bert</v>
          </cell>
        </row>
        <row r="20">
          <cell r="A20">
            <v>18</v>
          </cell>
          <cell r="B20">
            <v>2</v>
          </cell>
          <cell r="C20" t="str">
            <v xml:space="preserve">Masterglas b.v </v>
          </cell>
          <cell r="D20" t="str">
            <v>Jan Glijnisweg   34 A</v>
          </cell>
          <cell r="E20" t="str">
            <v xml:space="preserve">1702 PC  </v>
          </cell>
          <cell r="F20" t="str">
            <v>Heerhugowaard</v>
          </cell>
          <cell r="G20" t="str">
            <v>Emiel Schaap</v>
          </cell>
          <cell r="H20" t="str">
            <v>info@masterglas.nl</v>
          </cell>
          <cell r="I20">
            <v>5723729</v>
          </cell>
          <cell r="J20" t="str">
            <v>.</v>
          </cell>
          <cell r="K20" t="str">
            <v>06 30987488</v>
          </cell>
          <cell r="Q20" t="str">
            <v>Masterglas b.v -----18</v>
          </cell>
          <cell r="R20" t="str">
            <v>t.a.v. Emiel Schaap</v>
          </cell>
        </row>
        <row r="21">
          <cell r="A21">
            <v>19</v>
          </cell>
          <cell r="B21">
            <v>2</v>
          </cell>
          <cell r="C21" t="str">
            <v>Mooi van Glas</v>
          </cell>
          <cell r="D21" t="str">
            <v>Wemekampstraat 31</v>
          </cell>
          <cell r="E21" t="str">
            <v>7447 JA</v>
          </cell>
          <cell r="F21" t="str">
            <v>Hellendoorn</v>
          </cell>
          <cell r="G21" t="str">
            <v>Ramon Harbers</v>
          </cell>
          <cell r="H21" t="str">
            <v>info@mooivanglas.nl</v>
          </cell>
          <cell r="I21">
            <v>5723728</v>
          </cell>
          <cell r="J21" t="str">
            <v>.</v>
          </cell>
          <cell r="K21" t="str">
            <v>06 53344594</v>
          </cell>
          <cell r="Q21" t="str">
            <v>Mooi van Glas-----19</v>
          </cell>
          <cell r="R21" t="str">
            <v>t.a.v. Ramon Harbers</v>
          </cell>
        </row>
        <row r="22">
          <cell r="A22">
            <v>20</v>
          </cell>
          <cell r="B22">
            <v>3</v>
          </cell>
          <cell r="C22" t="str">
            <v>Mulder Aannemersbedrijf</v>
          </cell>
          <cell r="D22" t="str">
            <v>Engelbertsweg 5</v>
          </cell>
          <cell r="E22" t="str">
            <v xml:space="preserve">7554 SN </v>
          </cell>
          <cell r="F22" t="str">
            <v>Hengelo-Beckum</v>
          </cell>
          <cell r="G22" t="str">
            <v>Ard Nieland</v>
          </cell>
          <cell r="H22" t="str">
            <v>ard@mulderaannemersbedrijf.nl</v>
          </cell>
          <cell r="I22">
            <v>5723736</v>
          </cell>
          <cell r="J22" t="str">
            <v>.</v>
          </cell>
          <cell r="K22" t="str">
            <v>.</v>
          </cell>
          <cell r="Q22" t="str">
            <v>Mulder Aannemersbedrijf-----20</v>
          </cell>
          <cell r="R22" t="str">
            <v>t.a.v. Ard Nieland</v>
          </cell>
        </row>
        <row r="23">
          <cell r="A23">
            <v>21</v>
          </cell>
          <cell r="B23">
            <v>1</v>
          </cell>
          <cell r="C23" t="str">
            <v>Nordkamp Afbouw</v>
          </cell>
          <cell r="D23" t="str">
            <v>.</v>
          </cell>
          <cell r="E23" t="str">
            <v>.</v>
          </cell>
          <cell r="F23" t="str">
            <v>.</v>
          </cell>
          <cell r="G23" t="str">
            <v>Patrick Nordkamp</v>
          </cell>
          <cell r="H23" t="str">
            <v>patricknordkamp@hotmail.com</v>
          </cell>
          <cell r="I23">
            <v>5723732</v>
          </cell>
          <cell r="J23" t="str">
            <v>.</v>
          </cell>
          <cell r="K23">
            <v>610938982</v>
          </cell>
          <cell r="Q23" t="str">
            <v>Nordkamp Afbouw-----21</v>
          </cell>
          <cell r="R23" t="str">
            <v>t.a.v. Patrick Nordkamp</v>
          </cell>
        </row>
        <row r="24">
          <cell r="A24">
            <v>22</v>
          </cell>
          <cell r="B24">
            <v>1</v>
          </cell>
          <cell r="C24" t="str">
            <v>Obimex BV</v>
          </cell>
          <cell r="D24" t="str">
            <v>Twentepoort West 39</v>
          </cell>
          <cell r="E24" t="str">
            <v>7609 RD</v>
          </cell>
          <cell r="F24" t="str">
            <v>Almelo</v>
          </cell>
          <cell r="H24" t="str">
            <v>inkoop@obimex.nl</v>
          </cell>
          <cell r="I24">
            <v>1024252</v>
          </cell>
          <cell r="J24" t="str">
            <v>.</v>
          </cell>
          <cell r="Q24" t="str">
            <v>Obimex BV-----22</v>
          </cell>
          <cell r="R24" t="str">
            <v xml:space="preserve">t.a.v. </v>
          </cell>
        </row>
        <row r="25">
          <cell r="A25">
            <v>23</v>
          </cell>
          <cell r="B25">
            <v>3</v>
          </cell>
          <cell r="C25" t="str">
            <v>OSKAM</v>
          </cell>
          <cell r="D25" t="str">
            <v>Provincialeweg 69</v>
          </cell>
          <cell r="E25" t="str">
            <v>3980 CA </v>
          </cell>
          <cell r="F25" t="str">
            <v>Bunnink</v>
          </cell>
          <cell r="G25" t="str">
            <v>Xander Heikoop</v>
          </cell>
          <cell r="H25" t="str">
            <v>x.heikoop@oskam_x001E_bunnik.nl</v>
          </cell>
          <cell r="I25">
            <v>5723750</v>
          </cell>
          <cell r="J25" t="str">
            <v>.</v>
          </cell>
          <cell r="K25" t="str">
            <v>06 27030042</v>
          </cell>
          <cell r="Q25" t="str">
            <v>OSKAM-----23</v>
          </cell>
          <cell r="R25" t="str">
            <v>t.a.v. Xander Heikoop</v>
          </cell>
        </row>
        <row r="26">
          <cell r="A26">
            <v>24</v>
          </cell>
          <cell r="B26">
            <v>3</v>
          </cell>
          <cell r="C26" t="str">
            <v>Woonelness Totaal</v>
          </cell>
          <cell r="D26" t="str">
            <v>Bronforelstraat 54</v>
          </cell>
          <cell r="E26" t="str">
            <v>7559 HH</v>
          </cell>
          <cell r="F26" t="str">
            <v>Hengelo</v>
          </cell>
          <cell r="G26" t="str">
            <v>Marco van Weerd</v>
          </cell>
          <cell r="I26">
            <v>5723753</v>
          </cell>
          <cell r="J26" t="str">
            <v>.</v>
          </cell>
          <cell r="Q26" t="str">
            <v>Woonelness Totaal-----24</v>
          </cell>
          <cell r="R26" t="str">
            <v>t.a.v. Marco van Weerd</v>
          </cell>
        </row>
        <row r="27">
          <cell r="A27">
            <v>25</v>
          </cell>
          <cell r="B27">
            <v>4</v>
          </cell>
          <cell r="C27" t="str">
            <v>Pelser</v>
          </cell>
          <cell r="D27" t="str">
            <v>De Voerman 7</v>
          </cell>
          <cell r="E27" t="str">
            <v>5215 MH</v>
          </cell>
          <cell r="F27" t="str">
            <v>s-Hertogenbosch</v>
          </cell>
          <cell r="H27" t="str">
            <v>factuur@pelsergroep.nl</v>
          </cell>
          <cell r="I27">
            <v>1024291</v>
          </cell>
          <cell r="J27" t="str">
            <v>Schorpioen 7 expeditie</v>
          </cell>
          <cell r="K27" t="str">
            <v>.</v>
          </cell>
          <cell r="Q27" t="str">
            <v>Pelser-----25</v>
          </cell>
          <cell r="R27" t="str">
            <v xml:space="preserve">t.a.v. </v>
          </cell>
        </row>
        <row r="28">
          <cell r="A28">
            <v>26</v>
          </cell>
          <cell r="B28">
            <v>1</v>
          </cell>
          <cell r="C28" t="str">
            <v>Proforma Afbouwl</v>
          </cell>
          <cell r="D28" t="str">
            <v>.</v>
          </cell>
          <cell r="E28" t="str">
            <v>.</v>
          </cell>
          <cell r="F28" t="str">
            <v>.</v>
          </cell>
          <cell r="G28" t="str">
            <v>.</v>
          </cell>
          <cell r="H28" t="str">
            <v>.</v>
          </cell>
          <cell r="I28" t="str">
            <v>.</v>
          </cell>
          <cell r="J28" t="str">
            <v>.</v>
          </cell>
          <cell r="K28" t="str">
            <v>.</v>
          </cell>
          <cell r="Q28" t="str">
            <v>Proforma Afbouwl-----26</v>
          </cell>
          <cell r="R28" t="str">
            <v>t.a.v. .</v>
          </cell>
        </row>
        <row r="29">
          <cell r="A29">
            <v>27</v>
          </cell>
          <cell r="B29">
            <v>2</v>
          </cell>
          <cell r="C29" t="str">
            <v>Proforma Glashandel</v>
          </cell>
          <cell r="D29" t="str">
            <v>.</v>
          </cell>
          <cell r="E29" t="str">
            <v>.</v>
          </cell>
          <cell r="F29" t="str">
            <v>.</v>
          </cell>
          <cell r="G29" t="str">
            <v>.</v>
          </cell>
          <cell r="H29" t="str">
            <v>.</v>
          </cell>
          <cell r="I29" t="str">
            <v>.</v>
          </cell>
          <cell r="J29" t="str">
            <v>.</v>
          </cell>
          <cell r="K29" t="str">
            <v>.</v>
          </cell>
          <cell r="Q29" t="str">
            <v>Proforma Glashandel-----27</v>
          </cell>
          <cell r="R29" t="str">
            <v>t.a.v. .</v>
          </cell>
        </row>
        <row r="30">
          <cell r="A30">
            <v>28</v>
          </cell>
          <cell r="B30">
            <v>1</v>
          </cell>
          <cell r="C30" t="str">
            <v>Rene Vos</v>
          </cell>
          <cell r="D30" t="str">
            <v>Morsweg 48</v>
          </cell>
          <cell r="E30" t="str">
            <v>7491 ZE</v>
          </cell>
          <cell r="F30" t="str">
            <v>Delden</v>
          </cell>
          <cell r="G30" t="str">
            <v>Rene Vos</v>
          </cell>
          <cell r="H30" t="str">
            <v>info@vosonderhoud.nl</v>
          </cell>
          <cell r="I30">
            <v>5723727</v>
          </cell>
          <cell r="J30" t="str">
            <v>.</v>
          </cell>
          <cell r="K30" t="str">
            <v>06-29172510</v>
          </cell>
          <cell r="Q30" t="str">
            <v>Rene Vos-----28</v>
          </cell>
          <cell r="R30" t="str">
            <v>t.a.v. Rene Vos</v>
          </cell>
        </row>
        <row r="31">
          <cell r="A31">
            <v>29</v>
          </cell>
          <cell r="B31">
            <v>1</v>
          </cell>
          <cell r="C31" t="str">
            <v>Rikkert 2 GL</v>
          </cell>
          <cell r="D31" t="str">
            <v>Vondersweg 27</v>
          </cell>
          <cell r="E31" t="str">
            <v>7468 DC</v>
          </cell>
          <cell r="F31" t="str">
            <v>Enter</v>
          </cell>
          <cell r="G31" t="str">
            <v>Gean Klein Horsman</v>
          </cell>
          <cell r="H31" t="str">
            <v>gean.kleinhorsman@rikkertafbouw.nl</v>
          </cell>
          <cell r="I31">
            <v>5723759</v>
          </cell>
          <cell r="J31" t="str">
            <v>.</v>
          </cell>
          <cell r="Q31" t="str">
            <v>Rikkert 2 GL-----29</v>
          </cell>
          <cell r="R31" t="str">
            <v>t.a.v. Gean Klein Horsman</v>
          </cell>
        </row>
        <row r="32">
          <cell r="A32">
            <v>30</v>
          </cell>
          <cell r="B32">
            <v>1</v>
          </cell>
          <cell r="C32" t="str">
            <v>Rikkert GH</v>
          </cell>
          <cell r="D32" t="str">
            <v>Vondersweg 27</v>
          </cell>
          <cell r="E32" t="str">
            <v>7468 DC</v>
          </cell>
          <cell r="F32" t="str">
            <v>Enter</v>
          </cell>
          <cell r="G32" t="str">
            <v>Gean Klein Horsman</v>
          </cell>
          <cell r="H32" t="str">
            <v>gean.kleinhorsman@rikkertafbouw.nl</v>
          </cell>
          <cell r="I32">
            <v>5723759</v>
          </cell>
          <cell r="J32" t="str">
            <v>.</v>
          </cell>
          <cell r="K32" t="str">
            <v>0547 745314</v>
          </cell>
          <cell r="Q32" t="str">
            <v>Rikkert GH-----30</v>
          </cell>
          <cell r="R32" t="str">
            <v>t.a.v. Gean Klein Horsman</v>
          </cell>
        </row>
        <row r="33">
          <cell r="A33">
            <v>31</v>
          </cell>
          <cell r="B33">
            <v>1</v>
          </cell>
          <cell r="C33" t="str">
            <v>Ruma Bouw &amp; Afbouwprojecten BV</v>
          </cell>
          <cell r="D33" t="str">
            <v>Ambachtstraat 16a</v>
          </cell>
          <cell r="E33" t="str">
            <v xml:space="preserve">7609 RA </v>
          </cell>
          <cell r="F33" t="str">
            <v>Almelo</v>
          </cell>
          <cell r="G33" t="str">
            <v>Rudie van Doorn</v>
          </cell>
          <cell r="H33" t="str">
            <v>rudie@rumabouw.nl</v>
          </cell>
          <cell r="I33">
            <v>5723737</v>
          </cell>
          <cell r="J33" t="str">
            <v>.</v>
          </cell>
          <cell r="K33" t="str">
            <v>06 30387875</v>
          </cell>
          <cell r="Q33" t="str">
            <v>Ruma Bouw &amp; Afbouwprojecten BV-----31</v>
          </cell>
          <cell r="R33" t="str">
            <v>t.a.v. Rudie van Doorn</v>
          </cell>
        </row>
        <row r="34">
          <cell r="A34">
            <v>32</v>
          </cell>
          <cell r="B34">
            <v>2</v>
          </cell>
          <cell r="C34" t="str">
            <v>Sanideur</v>
          </cell>
          <cell r="D34" t="str">
            <v>Dr. Schaepmanstraat 59</v>
          </cell>
          <cell r="E34" t="str">
            <v xml:space="preserve">7557 JB </v>
          </cell>
          <cell r="F34" t="str">
            <v>Hengelo</v>
          </cell>
          <cell r="G34" t="str">
            <v>Erik Achterbosch</v>
          </cell>
          <cell r="H34" t="str">
            <v>info@sanideur.nl</v>
          </cell>
          <cell r="I34">
            <v>5723755</v>
          </cell>
          <cell r="J34" t="str">
            <v>.</v>
          </cell>
          <cell r="K34" t="str">
            <v>06 53755791</v>
          </cell>
          <cell r="Q34" t="str">
            <v>Sanideur-----32</v>
          </cell>
          <cell r="R34" t="str">
            <v>t.a.v. Erik Achterbosch</v>
          </cell>
        </row>
        <row r="35">
          <cell r="A35">
            <v>33</v>
          </cell>
          <cell r="B35">
            <v>3</v>
          </cell>
          <cell r="C35" t="str">
            <v>Scheffer Interieurbouw</v>
          </cell>
          <cell r="D35" t="str">
            <v>Hoofdstraat 15</v>
          </cell>
          <cell r="E35" t="str">
            <v>7561 AB</v>
          </cell>
          <cell r="F35" t="str">
            <v>Deurningen</v>
          </cell>
          <cell r="G35" t="str">
            <v>Vincent Scheffer</v>
          </cell>
          <cell r="H35" t="str">
            <v>info@vincentscheffer.nl</v>
          </cell>
          <cell r="I35">
            <v>5723741</v>
          </cell>
          <cell r="J35" t="str">
            <v>.</v>
          </cell>
          <cell r="K35" t="str">
            <v>074 2772241</v>
          </cell>
          <cell r="L35" t="str">
            <v xml:space="preserve">www.vincentscheffer.nl </v>
          </cell>
          <cell r="Q35" t="str">
            <v>Scheffer Interieurbouw-----33</v>
          </cell>
          <cell r="R35" t="str">
            <v>t.a.v. Vincent Scheffer</v>
          </cell>
        </row>
        <row r="36">
          <cell r="A36">
            <v>34</v>
          </cell>
          <cell r="B36">
            <v>3</v>
          </cell>
          <cell r="C36" t="str">
            <v>Scholz Benelux</v>
          </cell>
          <cell r="D36" t="str">
            <v xml:space="preserve">Lage Weide 2a </v>
          </cell>
          <cell r="E36" t="str">
            <v>7556NA</v>
          </cell>
          <cell r="F36" t="str">
            <v>Hengelo</v>
          </cell>
          <cell r="G36" t="str">
            <v>Marc Witbreuk</v>
          </cell>
          <cell r="H36" t="str">
            <v>marc.witbreuk@scholz-benelux.com</v>
          </cell>
          <cell r="I36">
            <v>5723758</v>
          </cell>
          <cell r="J36" t="str">
            <v>.</v>
          </cell>
          <cell r="K36" t="str">
            <v>.</v>
          </cell>
          <cell r="Q36" t="str">
            <v>Scholz Benelux-----34</v>
          </cell>
          <cell r="R36" t="str">
            <v>t.a.v. Marc Witbreuk</v>
          </cell>
        </row>
        <row r="37">
          <cell r="A37">
            <v>35</v>
          </cell>
          <cell r="B37">
            <v>1</v>
          </cell>
          <cell r="C37" t="str">
            <v>Techno Project</v>
          </cell>
          <cell r="D37" t="str">
            <v>Hoofdweg 850</v>
          </cell>
          <cell r="E37" t="str">
            <v>2132 MC</v>
          </cell>
          <cell r="F37" t="str">
            <v>Hoofddorp</v>
          </cell>
          <cell r="G37" t="str">
            <v>Joost Bunnink</v>
          </cell>
          <cell r="H37" t="str">
            <v xml:space="preserve">joost@technoproject.nl </v>
          </cell>
          <cell r="I37">
            <v>5723731</v>
          </cell>
          <cell r="J37" t="str">
            <v>.</v>
          </cell>
          <cell r="K37" t="str">
            <v>06 53563232</v>
          </cell>
          <cell r="M37" t="str">
            <v>06 26714713</v>
          </cell>
          <cell r="Q37" t="str">
            <v>Techno Project-----35</v>
          </cell>
          <cell r="R37" t="str">
            <v>t.a.v. Joost Bunnink</v>
          </cell>
        </row>
        <row r="38">
          <cell r="A38">
            <v>36</v>
          </cell>
          <cell r="B38">
            <v>1</v>
          </cell>
          <cell r="C38" t="str">
            <v>Thomas Bos</v>
          </cell>
          <cell r="D38" t="str">
            <v>Graasweg 3</v>
          </cell>
          <cell r="E38" t="str">
            <v>7495 VA</v>
          </cell>
          <cell r="F38" t="str">
            <v>Delden</v>
          </cell>
          <cell r="G38" t="str">
            <v>Sander Westerhof</v>
          </cell>
          <cell r="H38" t="str">
            <v>info@thomasbos.nl</v>
          </cell>
          <cell r="I38">
            <v>5723740</v>
          </cell>
          <cell r="J38" t="str">
            <v>.</v>
          </cell>
          <cell r="K38" t="str">
            <v>074 280 00 89</v>
          </cell>
          <cell r="Q38" t="str">
            <v>Thomas Bos-----36</v>
          </cell>
          <cell r="R38" t="str">
            <v>t.a.v. Sander Westerhof</v>
          </cell>
        </row>
        <row r="39">
          <cell r="A39">
            <v>37</v>
          </cell>
          <cell r="B39">
            <v>1</v>
          </cell>
          <cell r="C39" t="str">
            <v>Van Aagten</v>
          </cell>
          <cell r="D39" t="str">
            <v>Oude Dwingekerdijk 2</v>
          </cell>
          <cell r="E39" t="str">
            <v>7964 KH</v>
          </cell>
          <cell r="F39" t="str">
            <v>Ansen</v>
          </cell>
          <cell r="G39" t="str">
            <v>Hans Holstein</v>
          </cell>
          <cell r="H39" t="str">
            <v>hans@vanaagten.nl</v>
          </cell>
          <cell r="I39">
            <v>5723738</v>
          </cell>
          <cell r="J39" t="str">
            <v>.</v>
          </cell>
          <cell r="K39" t="str">
            <v>06 50672640</v>
          </cell>
          <cell r="Q39" t="str">
            <v>Van Aagten-----37</v>
          </cell>
          <cell r="R39" t="str">
            <v>t.a.v. Hans Holstein</v>
          </cell>
        </row>
        <row r="40">
          <cell r="A40">
            <v>38</v>
          </cell>
          <cell r="B40">
            <v>3</v>
          </cell>
          <cell r="C40" t="str">
            <v>Van keulen</v>
          </cell>
          <cell r="D40" t="str">
            <v>Van den Bergsweg 18</v>
          </cell>
          <cell r="E40" t="str">
            <v>7442 CK</v>
          </cell>
          <cell r="F40" t="str">
            <v>Nijverdal</v>
          </cell>
          <cell r="G40" t="str">
            <v>Johan Belt</v>
          </cell>
          <cell r="H40" t="str">
            <v>j.belt@keulem.com</v>
          </cell>
          <cell r="I40">
            <v>5723745</v>
          </cell>
          <cell r="J40" t="str">
            <v>.</v>
          </cell>
          <cell r="K40" t="str">
            <v>0548 610555</v>
          </cell>
          <cell r="Q40" t="str">
            <v>Van keulen-----38</v>
          </cell>
          <cell r="R40" t="str">
            <v>t.a.v. Johan Belt</v>
          </cell>
        </row>
        <row r="41">
          <cell r="A41">
            <v>39</v>
          </cell>
          <cell r="B41">
            <v>1</v>
          </cell>
          <cell r="C41" t="str">
            <v>Verglasco Montage B.V.</v>
          </cell>
          <cell r="D41" t="str">
            <v>Kastanjelaan 78-80</v>
          </cell>
          <cell r="E41" t="str">
            <v>7101 LZ</v>
          </cell>
          <cell r="F41" t="str">
            <v>Winterswijk</v>
          </cell>
          <cell r="G41" t="str">
            <v>Administratie</v>
          </cell>
          <cell r="H41" t="str">
            <v>Verglasco.montage@mailtobasecone.com</v>
          </cell>
          <cell r="I41">
            <v>5723748</v>
          </cell>
          <cell r="J41" t="str">
            <v>100024/24151342</v>
          </cell>
          <cell r="K41" t="str">
            <v>0543 512475</v>
          </cell>
          <cell r="M41" t="str">
            <v>06 40152138</v>
          </cell>
          <cell r="Q41" t="str">
            <v>Verglasco Montage B.V.-----39</v>
          </cell>
          <cell r="R41" t="str">
            <v>t.a.v. Administratie</v>
          </cell>
        </row>
        <row r="42">
          <cell r="A42">
            <v>41</v>
          </cell>
          <cell r="B42">
            <v>1</v>
          </cell>
          <cell r="C42" t="str">
            <v>Versteeg</v>
          </cell>
          <cell r="D42" t="str">
            <v xml:space="preserve">Wegtersweg 32 </v>
          </cell>
          <cell r="E42" t="str">
            <v>7556 BR</v>
          </cell>
          <cell r="F42" t="str">
            <v>Hengelo</v>
          </cell>
          <cell r="G42" t="str">
            <v>Arjan Bossink</v>
          </cell>
          <cell r="H42" t="str">
            <v>a.bossink@versteeg.com</v>
          </cell>
          <cell r="I42">
            <v>5723746</v>
          </cell>
          <cell r="J42" t="str">
            <v>.</v>
          </cell>
          <cell r="K42" t="str">
            <v>074 2912207</v>
          </cell>
          <cell r="Q42" t="str">
            <v>Versteeg-----41</v>
          </cell>
          <cell r="R42" t="str">
            <v>t.a.v. Arjan Bossink</v>
          </cell>
        </row>
        <row r="43">
          <cell r="A43">
            <v>42</v>
          </cell>
          <cell r="B43">
            <v>1</v>
          </cell>
          <cell r="C43" t="str">
            <v>Voskamp</v>
          </cell>
          <cell r="D43" t="str">
            <v>Bornerbroeksestraat 459d</v>
          </cell>
          <cell r="E43" t="str">
            <v>7609 PK</v>
          </cell>
          <cell r="F43" t="str">
            <v>Almelo</v>
          </cell>
          <cell r="G43" t="str">
            <v>Niels Voortman</v>
          </cell>
          <cell r="H43" t="str">
            <v>n.voortman@voskampgroep.nl</v>
          </cell>
          <cell r="I43">
            <v>5723744</v>
          </cell>
          <cell r="J43" t="str">
            <v>.</v>
          </cell>
          <cell r="K43" t="str">
            <v>0546 454 575</v>
          </cell>
          <cell r="Q43" t="str">
            <v>Voskamp-----42</v>
          </cell>
          <cell r="R43" t="str">
            <v>t.a.v. Niels Voortman</v>
          </cell>
        </row>
        <row r="44">
          <cell r="A44">
            <v>43</v>
          </cell>
          <cell r="B44">
            <v>10</v>
          </cell>
          <cell r="C44" t="str">
            <v>Jan</v>
          </cell>
          <cell r="J44" t="str">
            <v>.</v>
          </cell>
          <cell r="Q44" t="str">
            <v>Jan-----43</v>
          </cell>
          <cell r="R44" t="str">
            <v xml:space="preserve">t.a.v. </v>
          </cell>
        </row>
        <row r="45">
          <cell r="A45">
            <v>44</v>
          </cell>
          <cell r="B45">
            <v>1</v>
          </cell>
          <cell r="C45" t="str">
            <v>Cura Glass</v>
          </cell>
          <cell r="D45" t="str">
            <v>Amerikaweg 11</v>
          </cell>
          <cell r="E45" t="str">
            <v>9407 TJ</v>
          </cell>
          <cell r="F45" t="str">
            <v>Assen</v>
          </cell>
          <cell r="G45" t="str">
            <v>Bas Mulder</v>
          </cell>
          <cell r="H45" t="str">
            <v>B.Mulder@cura-glass.nl</v>
          </cell>
          <cell r="I45">
            <v>5723759</v>
          </cell>
          <cell r="J45" t="str">
            <v>.</v>
          </cell>
          <cell r="K45" t="str">
            <v>0592 343341</v>
          </cell>
          <cell r="Q45" t="str">
            <v>Cura Glass-----44</v>
          </cell>
          <cell r="R45" t="str">
            <v>t.a.v. Bas Mulder</v>
          </cell>
        </row>
        <row r="46">
          <cell r="A46">
            <v>45</v>
          </cell>
          <cell r="B46">
            <v>1</v>
          </cell>
          <cell r="C46" t="str">
            <v>PVK</v>
          </cell>
          <cell r="D46" t="str">
            <v>Rietdekkerstraat 214</v>
          </cell>
          <cell r="E46" t="str">
            <v>7328 AB</v>
          </cell>
          <cell r="F46" t="str">
            <v>Apeldoorn</v>
          </cell>
          <cell r="G46" t="str">
            <v>Bob Wolters</v>
          </cell>
          <cell r="H46" t="str">
            <v xml:space="preserve">info@pvkwalitas.nl </v>
          </cell>
          <cell r="I46">
            <v>5723760</v>
          </cell>
          <cell r="J46" t="str">
            <v>NL865598356B01</v>
          </cell>
          <cell r="Q46" t="str">
            <v>PVK-----45</v>
          </cell>
          <cell r="R46" t="str">
            <v>t.a.v. Bob Wolters</v>
          </cell>
        </row>
        <row r="47">
          <cell r="A47">
            <v>46</v>
          </cell>
          <cell r="B47">
            <v>1</v>
          </cell>
          <cell r="C47" t="str">
            <v>Steven Zielhuis</v>
          </cell>
          <cell r="F47" t="str">
            <v>Rijssen</v>
          </cell>
          <cell r="G47" t="str">
            <v>Steven Zielhuis</v>
          </cell>
          <cell r="H47" t="str">
            <v>rsz_services@hotmail.com</v>
          </cell>
          <cell r="I47">
            <v>5723761</v>
          </cell>
          <cell r="J47" t="str">
            <v>.</v>
          </cell>
          <cell r="Q47" t="str">
            <v>Steven Zielhuis-----46</v>
          </cell>
          <cell r="R47" t="str">
            <v>t.a.v. Steven Zielhuis</v>
          </cell>
        </row>
        <row r="48">
          <cell r="A48">
            <v>47</v>
          </cell>
          <cell r="B48">
            <v>1</v>
          </cell>
          <cell r="C48" t="str">
            <v>Bronkhorts Afbouw</v>
          </cell>
          <cell r="D48" t="str">
            <v>Binnenveldweg 15</v>
          </cell>
          <cell r="E48" t="str">
            <v xml:space="preserve">3888 KL </v>
          </cell>
          <cell r="F48" t="str">
            <v>Uddel</v>
          </cell>
          <cell r="G48" t="str">
            <v>Erik Bronkhorst</v>
          </cell>
          <cell r="H48" t="str">
            <v>info@bronkhorstafbouw.nl</v>
          </cell>
          <cell r="I48">
            <v>5723762</v>
          </cell>
          <cell r="J48" t="str">
            <v>.</v>
          </cell>
          <cell r="K48">
            <v>631211830</v>
          </cell>
          <cell r="Q48" t="str">
            <v>Bronkhorts Afbouw-----47</v>
          </cell>
          <cell r="R48" t="str">
            <v>t.a.v. Erik Bronkhorst</v>
          </cell>
        </row>
        <row r="49">
          <cell r="A49">
            <v>48</v>
          </cell>
          <cell r="B49">
            <v>1</v>
          </cell>
          <cell r="C49" t="str">
            <v>Technocad</v>
          </cell>
          <cell r="D49" t="str">
            <v>Klompenmaker 12</v>
          </cell>
          <cell r="E49" t="str">
            <v>7141 PW</v>
          </cell>
          <cell r="F49" t="str">
            <v>Groenlo</v>
          </cell>
          <cell r="G49" t="str">
            <v>Harrie Sonderen</v>
          </cell>
          <cell r="H49" t="str">
            <v>info@technocad.nl</v>
          </cell>
          <cell r="I49">
            <v>5723763</v>
          </cell>
          <cell r="J49" t="str">
            <v>.</v>
          </cell>
          <cell r="Q49" t="str">
            <v>Technocad-----48</v>
          </cell>
          <cell r="R49" t="str">
            <v>t.a.v. Harrie Sonderen</v>
          </cell>
        </row>
        <row r="50">
          <cell r="A50">
            <v>49</v>
          </cell>
          <cell r="B50">
            <v>1</v>
          </cell>
          <cell r="C50" t="str">
            <v>ASTA bv Offertes</v>
          </cell>
          <cell r="D50" t="str">
            <v>Minervum 7388</v>
          </cell>
          <cell r="E50" t="str">
            <v xml:space="preserve">4817 ZH </v>
          </cell>
          <cell r="F50" t="str">
            <v>Breda</v>
          </cell>
          <cell r="G50" t="str">
            <v>Durk Minkema</v>
          </cell>
          <cell r="H50" t="str">
            <v>durk@asta-breda.nl</v>
          </cell>
          <cell r="I50">
            <v>5723764</v>
          </cell>
          <cell r="J50" t="str">
            <v>.</v>
          </cell>
          <cell r="K50" t="str">
            <v>076 – 303 58 66</v>
          </cell>
          <cell r="L50" t="str">
            <v>06- 50 63 68 81</v>
          </cell>
          <cell r="Q50" t="str">
            <v>ASTA bv Offertes-----49</v>
          </cell>
          <cell r="R50" t="str">
            <v>t.a.v. Durk Minkema</v>
          </cell>
        </row>
        <row r="51">
          <cell r="A51">
            <v>50</v>
          </cell>
          <cell r="B51">
            <v>3</v>
          </cell>
          <cell r="C51" t="str">
            <v>Bloed bouwbedrijf</v>
          </cell>
          <cell r="D51" t="str">
            <v>Lumièrestraat 3</v>
          </cell>
          <cell r="E51" t="str">
            <v xml:space="preserve">6716 AG  </v>
          </cell>
          <cell r="F51" t="str">
            <v>Ede</v>
          </cell>
          <cell r="I51">
            <v>5723765</v>
          </cell>
          <cell r="J51" t="str">
            <v>.</v>
          </cell>
          <cell r="Q51" t="str">
            <v>Bloed bouwbedrijf-----50</v>
          </cell>
          <cell r="R51" t="str">
            <v xml:space="preserve">t.a.v. </v>
          </cell>
        </row>
        <row r="52">
          <cell r="A52">
            <v>51</v>
          </cell>
          <cell r="B52">
            <v>1</v>
          </cell>
          <cell r="C52" t="str">
            <v>Plafond Perfect</v>
          </cell>
          <cell r="D52" t="str">
            <v>Dorpstraat 10</v>
          </cell>
          <cell r="E52" t="str">
            <v>3886 AS</v>
          </cell>
          <cell r="F52" t="str">
            <v>Garderen</v>
          </cell>
          <cell r="G52" t="str">
            <v>Otwin Haklander</v>
          </cell>
          <cell r="H52" t="str">
            <v>info@plafondperfect.nl</v>
          </cell>
          <cell r="I52">
            <v>5723766</v>
          </cell>
          <cell r="J52" t="str">
            <v>.</v>
          </cell>
          <cell r="K52" t="str">
            <v>06 53928310</v>
          </cell>
          <cell r="Q52" t="str">
            <v>Plafond Perfect-----51</v>
          </cell>
          <cell r="R52" t="str">
            <v>t.a.v. Otwin Haklander</v>
          </cell>
        </row>
        <row r="53">
          <cell r="A53">
            <v>52</v>
          </cell>
          <cell r="B53">
            <v>3</v>
          </cell>
          <cell r="C53" t="str">
            <v>Gk installatietechniek</v>
          </cell>
          <cell r="D53" t="str">
            <v>Hagmolenbeekweg 114</v>
          </cell>
          <cell r="E53" t="str">
            <v>7482 SC</v>
          </cell>
          <cell r="F53" t="str">
            <v>Haaksbergen</v>
          </cell>
          <cell r="H53" t="str">
            <v xml:space="preserve">info@gkinstallatietechniek.nl </v>
          </cell>
          <cell r="I53">
            <v>5723767</v>
          </cell>
          <cell r="J53" t="str">
            <v>.</v>
          </cell>
          <cell r="Q53" t="str">
            <v>Gk installatietechniek-----52</v>
          </cell>
          <cell r="R53" t="str">
            <v xml:space="preserve">t.a.v. </v>
          </cell>
        </row>
        <row r="54">
          <cell r="A54">
            <v>53</v>
          </cell>
          <cell r="B54">
            <v>1</v>
          </cell>
          <cell r="C54" t="str">
            <v>Afbouw Collectief</v>
          </cell>
          <cell r="D54" t="str">
            <v>Brink 55Q</v>
          </cell>
          <cell r="E54" t="str">
            <v>7731 TD</v>
          </cell>
          <cell r="F54" t="str">
            <v>Ommen</v>
          </cell>
          <cell r="G54" t="str">
            <v>Roland</v>
          </cell>
          <cell r="H54" t="str">
            <v>info@afbouwcollectief.com</v>
          </cell>
          <cell r="I54">
            <v>5723768</v>
          </cell>
          <cell r="J54" t="str">
            <v>.</v>
          </cell>
          <cell r="K54" t="str">
            <v>06 23426170</v>
          </cell>
          <cell r="L54" t="str">
            <v>06 - 87 98 91 88</v>
          </cell>
          <cell r="Q54" t="str">
            <v>Afbouw Collectief-----53</v>
          </cell>
          <cell r="R54" t="str">
            <v>t.a.v. Roland</v>
          </cell>
        </row>
        <row r="55">
          <cell r="A55">
            <v>54</v>
          </cell>
          <cell r="B55">
            <v>1</v>
          </cell>
          <cell r="C55" t="str">
            <v>Gemar Afbouwprojecten BV</v>
          </cell>
          <cell r="D55" t="str">
            <v>Wadloper 1</v>
          </cell>
          <cell r="E55" t="str">
            <v xml:space="preserve">8265 TV </v>
          </cell>
          <cell r="F55" t="str">
            <v>Kampen</v>
          </cell>
          <cell r="G55" t="str">
            <v>Gerben Kwakkel</v>
          </cell>
          <cell r="H55" t="str">
            <v>gerben@gemarafbouwprojecten.nl</v>
          </cell>
          <cell r="I55">
            <v>5723769</v>
          </cell>
          <cell r="J55" t="str">
            <v>.</v>
          </cell>
          <cell r="Q55" t="str">
            <v>Gemar Afbouwprojecten BV-----54</v>
          </cell>
          <cell r="R55" t="str">
            <v>t.a.v. Gerben Kwakkel</v>
          </cell>
        </row>
        <row r="56">
          <cell r="A56">
            <v>55</v>
          </cell>
          <cell r="B56">
            <v>1</v>
          </cell>
          <cell r="C56" t="str">
            <v>Fleurbaaij</v>
          </cell>
          <cell r="D56" t="str">
            <v>Vierde Broekdijk 23</v>
          </cell>
          <cell r="E56" t="str">
            <v>71212 JD</v>
          </cell>
          <cell r="F56" t="str">
            <v>Aalten</v>
          </cell>
          <cell r="G56" t="str">
            <v>Wilco Sligman</v>
          </cell>
          <cell r="H56" t="str">
            <v>wilco@fleurbaaij.nl</v>
          </cell>
          <cell r="I56">
            <v>5723770</v>
          </cell>
          <cell r="J56" t="str">
            <v>.</v>
          </cell>
          <cell r="K56" t="str">
            <v>06 82 99 67 62</v>
          </cell>
          <cell r="Q56" t="str">
            <v>Fleurbaaij-----55</v>
          </cell>
          <cell r="R56" t="str">
            <v>t.a.v. Wilco Sligman</v>
          </cell>
        </row>
        <row r="57">
          <cell r="A57">
            <v>56</v>
          </cell>
          <cell r="B57">
            <v>1</v>
          </cell>
          <cell r="C57" t="str">
            <v>ASTA bv Facturen</v>
          </cell>
          <cell r="D57" t="str">
            <v>Minervum 7388</v>
          </cell>
          <cell r="E57" t="str">
            <v xml:space="preserve">4817 ZH </v>
          </cell>
          <cell r="F57" t="str">
            <v>Breda</v>
          </cell>
          <cell r="G57" t="str">
            <v>Fiona Snels</v>
          </cell>
          <cell r="H57" t="str">
            <v>asta.inkoopfacturen@grippmail.com</v>
          </cell>
          <cell r="I57">
            <v>5723764</v>
          </cell>
          <cell r="J57" t="str">
            <v>.</v>
          </cell>
          <cell r="Q57" t="str">
            <v>ASTA bv Facturen-----56</v>
          </cell>
          <cell r="R57" t="str">
            <v>t.a.v. Fiona Snels</v>
          </cell>
        </row>
        <row r="58">
          <cell r="A58">
            <v>57</v>
          </cell>
          <cell r="B58">
            <v>2</v>
          </cell>
          <cell r="C58" t="str">
            <v xml:space="preserve">Lensen </v>
          </cell>
          <cell r="D58" t="str">
            <v>Hesselterlandweg 75</v>
          </cell>
          <cell r="E58" t="str">
            <v xml:space="preserve">7942 HZ </v>
          </cell>
          <cell r="F58" t="str">
            <v>Meppel</v>
          </cell>
          <cell r="G58" t="str">
            <v>Henk Benjamins</v>
          </cell>
          <cell r="H58" t="str">
            <v>henk@lensenschilders.nl</v>
          </cell>
          <cell r="I58">
            <v>5723772</v>
          </cell>
          <cell r="J58" t="str">
            <v>.</v>
          </cell>
          <cell r="Q58" t="str">
            <v>Lensen -----57</v>
          </cell>
          <cell r="R58" t="str">
            <v>t.a.v. Henk Benjamins</v>
          </cell>
        </row>
        <row r="59">
          <cell r="A59">
            <v>58</v>
          </cell>
          <cell r="B59">
            <v>3</v>
          </cell>
          <cell r="C59" t="str">
            <v>Synwood Staal Design B.V.</v>
          </cell>
          <cell r="D59" t="str">
            <v>Nijverdalseweg 149</v>
          </cell>
          <cell r="E59" t="str">
            <v>7461 AG</v>
          </cell>
          <cell r="F59" t="str">
            <v>RIJSSEN</v>
          </cell>
          <cell r="H59" t="str">
            <v>info@synwooddesign.nl</v>
          </cell>
          <cell r="I59">
            <v>5723773</v>
          </cell>
          <cell r="J59" t="str">
            <v>.</v>
          </cell>
          <cell r="Q59" t="str">
            <v>Synwood Staal Design B.V.-----58</v>
          </cell>
          <cell r="R59" t="str">
            <v xml:space="preserve">t.a.v. </v>
          </cell>
        </row>
        <row r="60">
          <cell r="A60">
            <v>59</v>
          </cell>
          <cell r="B60">
            <v>1</v>
          </cell>
          <cell r="C60" t="str">
            <v>Steggink Interieurs</v>
          </cell>
          <cell r="D60" t="str">
            <v>Gunnerstraat 18b</v>
          </cell>
          <cell r="E60" t="str">
            <v xml:space="preserve">7595 KE </v>
          </cell>
          <cell r="F60" t="str">
            <v>Weerselo</v>
          </cell>
          <cell r="G60" t="str">
            <v>Raymond Steggink</v>
          </cell>
          <cell r="H60" t="str">
            <v>raymond@steggink-interieurs.nl</v>
          </cell>
          <cell r="I60">
            <v>5723774</v>
          </cell>
          <cell r="J60" t="str">
            <v>.</v>
          </cell>
          <cell r="Q60" t="str">
            <v>Steggink Interieurs-----59</v>
          </cell>
          <cell r="R60" t="str">
            <v>t.a.v. Raymond Steggink</v>
          </cell>
        </row>
        <row r="61">
          <cell r="A61">
            <v>60</v>
          </cell>
          <cell r="B61">
            <v>3</v>
          </cell>
          <cell r="C61" t="str">
            <v>ROKA Bouw</v>
          </cell>
          <cell r="D61" t="str">
            <v>Iepenrodelaan 16</v>
          </cell>
          <cell r="E61" t="str">
            <v xml:space="preserve">1181 AK </v>
          </cell>
          <cell r="F61" t="str">
            <v>Amstelveen</v>
          </cell>
          <cell r="G61" t="str">
            <v>Ronny Kap</v>
          </cell>
          <cell r="H61" t="str">
            <v>rokabouw@gmail.com</v>
          </cell>
          <cell r="I61">
            <v>5723775</v>
          </cell>
          <cell r="J61" t="str">
            <v>.</v>
          </cell>
          <cell r="Q61" t="str">
            <v>ROKA Bouw-----60</v>
          </cell>
          <cell r="R61" t="str">
            <v>t.a.v. Ronny Kap</v>
          </cell>
        </row>
        <row r="62">
          <cell r="A62">
            <v>61</v>
          </cell>
          <cell r="B62">
            <v>3</v>
          </cell>
          <cell r="C62" t="str">
            <v>De Mossel Projectafbouw BV</v>
          </cell>
          <cell r="D62" t="str">
            <v>De Mossel 49-51</v>
          </cell>
          <cell r="E62" t="str">
            <v>1723 HX</v>
          </cell>
          <cell r="F62" t="str">
            <v>Noord-Scharwoude</v>
          </cell>
          <cell r="G62" t="str">
            <v>Joep van den Berg</v>
          </cell>
          <cell r="H62" t="str">
            <v>j.vandenberg@demossel.nl</v>
          </cell>
          <cell r="I62">
            <v>5723776</v>
          </cell>
          <cell r="J62" t="str">
            <v>.</v>
          </cell>
          <cell r="Q62" t="str">
            <v>De Mossel Projectafbouw BV-----61</v>
          </cell>
          <cell r="R62" t="str">
            <v>t.a.v. Joep van den Berg</v>
          </cell>
        </row>
        <row r="63">
          <cell r="A63">
            <v>62</v>
          </cell>
          <cell r="B63">
            <v>3</v>
          </cell>
          <cell r="C63" t="str">
            <v>De Mossel Totaalafbouw BV</v>
          </cell>
          <cell r="D63" t="str">
            <v>De Mossel 49-51</v>
          </cell>
          <cell r="E63" t="str">
            <v>1723 HX</v>
          </cell>
          <cell r="F63" t="str">
            <v>Noord-Scharwoude</v>
          </cell>
          <cell r="G63" t="str">
            <v>Joep van den Berg</v>
          </cell>
          <cell r="H63" t="str">
            <v>j.vandenberg@demossel.nl</v>
          </cell>
          <cell r="I63">
            <v>5723777</v>
          </cell>
          <cell r="J63" t="str">
            <v>.</v>
          </cell>
          <cell r="Q63" t="str">
            <v>De Mossel Totaalafbouw BV-----62</v>
          </cell>
          <cell r="R63" t="str">
            <v>t.a.v. Joep van den Berg</v>
          </cell>
        </row>
        <row r="64">
          <cell r="A64">
            <v>63</v>
          </cell>
          <cell r="I64">
            <v>5723778</v>
          </cell>
          <cell r="J64" t="str">
            <v>.</v>
          </cell>
          <cell r="Q64" t="str">
            <v>-----63</v>
          </cell>
          <cell r="R64" t="str">
            <v xml:space="preserve">t.a.v. </v>
          </cell>
        </row>
        <row r="65">
          <cell r="A65">
            <v>64</v>
          </cell>
          <cell r="I65">
            <v>5723779</v>
          </cell>
          <cell r="J65" t="str">
            <v>.</v>
          </cell>
          <cell r="Q65" t="str">
            <v>-----64</v>
          </cell>
          <cell r="R65" t="str">
            <v xml:space="preserve">t.a.v. </v>
          </cell>
        </row>
        <row r="66">
          <cell r="A66">
            <v>65</v>
          </cell>
          <cell r="I66">
            <v>5723780</v>
          </cell>
          <cell r="J66" t="str">
            <v>.</v>
          </cell>
          <cell r="Q66" t="str">
            <v>-----65</v>
          </cell>
          <cell r="R66" t="str">
            <v xml:space="preserve">t.a.v. </v>
          </cell>
        </row>
        <row r="67">
          <cell r="A67">
            <v>66</v>
          </cell>
          <cell r="I67">
            <v>5723781</v>
          </cell>
          <cell r="J67" t="str">
            <v>.</v>
          </cell>
          <cell r="Q67" t="str">
            <v>-----66</v>
          </cell>
          <cell r="R67" t="str">
            <v xml:space="preserve">t.a.v. </v>
          </cell>
        </row>
        <row r="68">
          <cell r="A68">
            <v>67</v>
          </cell>
          <cell r="I68">
            <v>5723782</v>
          </cell>
          <cell r="J68" t="str">
            <v>.</v>
          </cell>
          <cell r="Q68" t="str">
            <v>-----67</v>
          </cell>
          <cell r="R68" t="str">
            <v xml:space="preserve">t.a.v. </v>
          </cell>
        </row>
        <row r="69">
          <cell r="A69">
            <v>68</v>
          </cell>
          <cell r="I69">
            <v>5723783</v>
          </cell>
          <cell r="J69" t="str">
            <v>.</v>
          </cell>
          <cell r="Q69" t="str">
            <v>-----68</v>
          </cell>
          <cell r="R69" t="str">
            <v xml:space="preserve">t.a.v. </v>
          </cell>
        </row>
        <row r="70">
          <cell r="A70">
            <v>69</v>
          </cell>
          <cell r="I70">
            <v>5723784</v>
          </cell>
          <cell r="J70" t="str">
            <v>.</v>
          </cell>
          <cell r="Q70" t="str">
            <v>-----69</v>
          </cell>
          <cell r="R70" t="str">
            <v xml:space="preserve">t.a.v. </v>
          </cell>
        </row>
        <row r="71">
          <cell r="A71">
            <v>70</v>
          </cell>
          <cell r="I71">
            <v>5723785</v>
          </cell>
          <cell r="J71" t="str">
            <v>.</v>
          </cell>
          <cell r="Q71" t="str">
            <v>-----70</v>
          </cell>
          <cell r="R71" t="str">
            <v xml:space="preserve">t.a.v. </v>
          </cell>
        </row>
        <row r="72">
          <cell r="A72">
            <v>71</v>
          </cell>
          <cell r="I72">
            <v>5723786</v>
          </cell>
          <cell r="J72" t="str">
            <v>.</v>
          </cell>
          <cell r="Q72" t="str">
            <v>-----71</v>
          </cell>
          <cell r="R72" t="str">
            <v xml:space="preserve">t.a.v. </v>
          </cell>
        </row>
        <row r="73">
          <cell r="A73">
            <v>72</v>
          </cell>
          <cell r="I73">
            <v>5723787</v>
          </cell>
          <cell r="J73" t="str">
            <v>.</v>
          </cell>
          <cell r="Q73" t="str">
            <v>-----72</v>
          </cell>
          <cell r="R73" t="str">
            <v xml:space="preserve">t.a.v. </v>
          </cell>
        </row>
        <row r="74">
          <cell r="A74">
            <v>73</v>
          </cell>
          <cell r="I74">
            <v>5723788</v>
          </cell>
          <cell r="J74" t="str">
            <v>.</v>
          </cell>
          <cell r="Q74" t="str">
            <v>-----73</v>
          </cell>
          <cell r="R74" t="str">
            <v xml:space="preserve">t.a.v. </v>
          </cell>
        </row>
        <row r="75">
          <cell r="A75">
            <v>74</v>
          </cell>
          <cell r="I75">
            <v>5723789</v>
          </cell>
          <cell r="J75" t="str">
            <v>.</v>
          </cell>
          <cell r="Q75" t="str">
            <v>-----74</v>
          </cell>
          <cell r="R75" t="str">
            <v xml:space="preserve">t.a.v. </v>
          </cell>
        </row>
        <row r="76">
          <cell r="A76">
            <v>75</v>
          </cell>
          <cell r="I76">
            <v>5723790</v>
          </cell>
          <cell r="J76" t="str">
            <v>.</v>
          </cell>
          <cell r="Q76" t="str">
            <v>-----75</v>
          </cell>
          <cell r="R76" t="str">
            <v xml:space="preserve">t.a.v. </v>
          </cell>
        </row>
        <row r="77">
          <cell r="A77">
            <v>76</v>
          </cell>
          <cell r="I77">
            <v>5723791</v>
          </cell>
          <cell r="J77" t="str">
            <v>.</v>
          </cell>
          <cell r="Q77" t="str">
            <v>-----76</v>
          </cell>
          <cell r="R77" t="str">
            <v xml:space="preserve">t.a.v. </v>
          </cell>
        </row>
        <row r="78">
          <cell r="A78">
            <v>77</v>
          </cell>
          <cell r="I78">
            <v>5723792</v>
          </cell>
          <cell r="J78" t="str">
            <v>.</v>
          </cell>
          <cell r="Q78" t="str">
            <v>-----77</v>
          </cell>
          <cell r="R78" t="str">
            <v xml:space="preserve">t.a.v. </v>
          </cell>
        </row>
        <row r="79">
          <cell r="I79">
            <v>5723793</v>
          </cell>
        </row>
        <row r="80">
          <cell r="I80">
            <v>5723794</v>
          </cell>
        </row>
        <row r="81">
          <cell r="I81">
            <v>5723795</v>
          </cell>
        </row>
        <row r="82">
          <cell r="I82">
            <v>5723796</v>
          </cell>
        </row>
        <row r="83">
          <cell r="I83">
            <v>5723797</v>
          </cell>
        </row>
        <row r="84">
          <cell r="I84">
            <v>5723798</v>
          </cell>
        </row>
        <row r="85">
          <cell r="I85">
            <v>5723799</v>
          </cell>
        </row>
        <row r="86">
          <cell r="I86">
            <v>5723800</v>
          </cell>
        </row>
        <row r="87">
          <cell r="I87">
            <v>5723801</v>
          </cell>
        </row>
        <row r="88">
          <cell r="I88">
            <v>5723802</v>
          </cell>
        </row>
        <row r="89">
          <cell r="I89">
            <v>5723803</v>
          </cell>
        </row>
        <row r="90">
          <cell r="I90">
            <v>5723804</v>
          </cell>
        </row>
        <row r="91">
          <cell r="I91">
            <v>5723805</v>
          </cell>
        </row>
        <row r="92">
          <cell r="I92">
            <v>5723806</v>
          </cell>
        </row>
        <row r="93">
          <cell r="I93">
            <v>5723807</v>
          </cell>
        </row>
        <row r="94">
          <cell r="I94">
            <v>5723808</v>
          </cell>
        </row>
        <row r="95">
          <cell r="I95">
            <v>5723809</v>
          </cell>
        </row>
        <row r="96">
          <cell r="I96">
            <v>5723810</v>
          </cell>
        </row>
        <row r="97">
          <cell r="I97">
            <v>5723811</v>
          </cell>
        </row>
        <row r="98">
          <cell r="I98">
            <v>5723812</v>
          </cell>
        </row>
        <row r="99">
          <cell r="I99">
            <v>5723813</v>
          </cell>
        </row>
      </sheetData>
      <sheetData sheetId="9"/>
      <sheetData sheetId="1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eamo.n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4E0FB-3F07-4F3B-B32D-62894E1E90FB}">
  <sheetPr>
    <tabColor theme="9" tint="0.79998168889431442"/>
    <pageSetUpPr fitToPage="1"/>
  </sheetPr>
  <dimension ref="A1:AL142"/>
  <sheetViews>
    <sheetView tabSelected="1" zoomScale="115" zoomScaleNormal="115" workbookViewId="0">
      <selection activeCell="I2" sqref="I2:K2"/>
    </sheetView>
  </sheetViews>
  <sheetFormatPr defaultRowHeight="15" x14ac:dyDescent="0.25"/>
  <cols>
    <col min="1" max="1" width="12.7109375" customWidth="1"/>
    <col min="2" max="2" width="8.28515625" customWidth="1"/>
    <col min="3" max="3" width="10" customWidth="1"/>
    <col min="4" max="4" width="7.42578125" customWidth="1"/>
    <col min="5" max="5" width="6.28515625" customWidth="1"/>
    <col min="6" max="6" width="7.28515625" bestFit="1" customWidth="1"/>
    <col min="7" max="7" width="7.7109375" customWidth="1"/>
    <col min="8" max="8" width="10.42578125" customWidth="1"/>
    <col min="9" max="9" width="8.28515625" customWidth="1"/>
    <col min="10" max="10" width="11.28515625" customWidth="1"/>
    <col min="11" max="11" width="22.85546875" customWidth="1"/>
    <col min="12" max="12" width="9.28515625" customWidth="1"/>
    <col min="13" max="13" width="9.28515625" style="70" hidden="1" customWidth="1"/>
    <col min="14" max="27" width="9.28515625" hidden="1" customWidth="1"/>
    <col min="28" max="28" width="7" hidden="1" customWidth="1"/>
    <col min="29" max="31" width="9.28515625" customWidth="1"/>
    <col min="32" max="38" width="8.7109375" customWidth="1"/>
  </cols>
  <sheetData>
    <row r="1" spans="1:29" ht="46.5" customHeight="1" x14ac:dyDescent="0.25">
      <c r="A1" s="4"/>
      <c r="G1" s="88" t="s">
        <v>15</v>
      </c>
      <c r="H1" s="89"/>
      <c r="I1" s="89"/>
      <c r="J1" s="90">
        <f ca="1">TODAY()</f>
        <v>45615</v>
      </c>
      <c r="K1" s="89"/>
    </row>
    <row r="2" spans="1:29" x14ac:dyDescent="0.25">
      <c r="A2" s="4"/>
      <c r="D2" s="222" t="s">
        <v>6</v>
      </c>
      <c r="E2" s="222"/>
      <c r="G2" s="1" t="s">
        <v>49</v>
      </c>
      <c r="I2" s="227" t="s">
        <v>169</v>
      </c>
      <c r="J2" s="227"/>
      <c r="K2" s="227"/>
      <c r="P2" t="s">
        <v>52</v>
      </c>
      <c r="R2" t="s">
        <v>52</v>
      </c>
      <c r="X2" s="5">
        <v>6045</v>
      </c>
      <c r="Y2" s="5"/>
      <c r="Z2" s="5">
        <v>6049</v>
      </c>
      <c r="AA2" s="5"/>
      <c r="AC2" t="s">
        <v>186</v>
      </c>
    </row>
    <row r="3" spans="1:29" x14ac:dyDescent="0.25">
      <c r="A3" s="4"/>
      <c r="G3" s="1" t="s">
        <v>50</v>
      </c>
      <c r="I3" s="228" t="s">
        <v>169</v>
      </c>
      <c r="J3" s="228"/>
      <c r="K3" s="228"/>
      <c r="P3" t="s">
        <v>128</v>
      </c>
      <c r="R3" t="s">
        <v>24</v>
      </c>
      <c r="X3" s="5" t="s">
        <v>75</v>
      </c>
      <c r="Y3" s="5" t="s">
        <v>76</v>
      </c>
      <c r="Z3" s="5" t="s">
        <v>75</v>
      </c>
      <c r="AA3" s="5" t="s">
        <v>76</v>
      </c>
      <c r="AC3" s="21" t="s">
        <v>187</v>
      </c>
    </row>
    <row r="4" spans="1:29" x14ac:dyDescent="0.25">
      <c r="A4" s="1"/>
      <c r="B4" s="1"/>
      <c r="C4" s="1"/>
      <c r="M4" s="70" t="s">
        <v>146</v>
      </c>
      <c r="P4" t="s">
        <v>129</v>
      </c>
      <c r="R4" t="s">
        <v>25</v>
      </c>
      <c r="X4" s="5">
        <v>74</v>
      </c>
      <c r="Y4" s="5">
        <v>52</v>
      </c>
      <c r="Z4" s="5">
        <v>82</v>
      </c>
      <c r="AA4" s="5">
        <v>56</v>
      </c>
    </row>
    <row r="5" spans="1:29" x14ac:dyDescent="0.25">
      <c r="B5" s="42" t="s">
        <v>1</v>
      </c>
      <c r="H5" s="42" t="s">
        <v>2</v>
      </c>
      <c r="M5" s="70" t="s">
        <v>4</v>
      </c>
      <c r="P5" t="s">
        <v>7</v>
      </c>
      <c r="R5" t="s">
        <v>26</v>
      </c>
      <c r="X5" s="5"/>
      <c r="Y5" s="5"/>
      <c r="Z5" s="5"/>
      <c r="AA5" s="5"/>
    </row>
    <row r="6" spans="1:29" x14ac:dyDescent="0.25">
      <c r="B6" s="39" t="s">
        <v>41</v>
      </c>
      <c r="C6" s="229"/>
      <c r="D6" s="229"/>
      <c r="E6" s="229"/>
      <c r="F6" s="229"/>
      <c r="H6" s="39" t="s">
        <v>41</v>
      </c>
      <c r="I6" s="141"/>
      <c r="J6" s="141"/>
      <c r="K6" s="141"/>
      <c r="M6" s="70" t="s">
        <v>5</v>
      </c>
      <c r="P6" t="s">
        <v>140</v>
      </c>
      <c r="R6" t="s">
        <v>27</v>
      </c>
      <c r="X6" s="5"/>
      <c r="Y6" s="5"/>
      <c r="Z6" s="5"/>
      <c r="AA6" s="5"/>
    </row>
    <row r="7" spans="1:29" x14ac:dyDescent="0.25">
      <c r="B7" s="40" t="s">
        <v>51</v>
      </c>
      <c r="C7" s="230"/>
      <c r="D7" s="230"/>
      <c r="E7" s="230"/>
      <c r="F7" s="230"/>
      <c r="G7" s="4"/>
      <c r="H7" s="40" t="s">
        <v>51</v>
      </c>
      <c r="I7" s="141"/>
      <c r="J7" s="141"/>
      <c r="K7" s="141"/>
      <c r="P7" t="s">
        <v>112</v>
      </c>
      <c r="R7" t="s">
        <v>28</v>
      </c>
      <c r="X7" s="5"/>
      <c r="Y7" s="5"/>
      <c r="Z7" s="5"/>
      <c r="AA7" s="5"/>
      <c r="AC7" s="17"/>
    </row>
    <row r="8" spans="1:29" x14ac:dyDescent="0.25">
      <c r="B8" s="39" t="s">
        <v>31</v>
      </c>
      <c r="C8" s="230" t="s">
        <v>169</v>
      </c>
      <c r="D8" s="230"/>
      <c r="E8" s="230"/>
      <c r="F8" s="230"/>
      <c r="G8" s="2"/>
      <c r="H8" s="39" t="s">
        <v>31</v>
      </c>
      <c r="I8" s="141"/>
      <c r="J8" s="141"/>
      <c r="K8" s="141"/>
      <c r="M8" s="70" t="s">
        <v>52</v>
      </c>
      <c r="P8" t="s">
        <v>113</v>
      </c>
      <c r="R8" t="s">
        <v>29</v>
      </c>
      <c r="X8" s="5"/>
      <c r="Y8" s="5"/>
      <c r="Z8" s="5"/>
      <c r="AA8" s="5"/>
    </row>
    <row r="9" spans="1:29" x14ac:dyDescent="0.25">
      <c r="B9" s="39" t="s">
        <v>32</v>
      </c>
      <c r="C9" s="230"/>
      <c r="D9" s="230"/>
      <c r="E9" s="230"/>
      <c r="F9" s="230"/>
      <c r="G9" s="2"/>
      <c r="H9" s="39" t="s">
        <v>32</v>
      </c>
      <c r="I9" s="141"/>
      <c r="J9" s="141"/>
      <c r="K9" s="141"/>
      <c r="M9" s="70" t="s">
        <v>55</v>
      </c>
      <c r="P9" t="s">
        <v>138</v>
      </c>
      <c r="R9" t="s">
        <v>7</v>
      </c>
      <c r="X9" s="5"/>
      <c r="Y9" s="5"/>
      <c r="Z9" s="5"/>
      <c r="AA9" s="5"/>
    </row>
    <row r="10" spans="1:29" x14ac:dyDescent="0.25">
      <c r="B10" s="39" t="s">
        <v>33</v>
      </c>
      <c r="C10" s="230"/>
      <c r="D10" s="230"/>
      <c r="E10" s="230"/>
      <c r="F10" s="230"/>
      <c r="G10" s="2"/>
      <c r="H10" s="39" t="s">
        <v>33</v>
      </c>
      <c r="I10" s="141"/>
      <c r="J10" s="141"/>
      <c r="K10" s="141"/>
      <c r="M10" s="70" t="s">
        <v>57</v>
      </c>
      <c r="P10" t="s">
        <v>23</v>
      </c>
      <c r="R10" t="s">
        <v>30</v>
      </c>
      <c r="X10" s="5"/>
      <c r="Y10" s="5"/>
      <c r="Z10" s="5"/>
      <c r="AA10" s="5"/>
    </row>
    <row r="11" spans="1:29" x14ac:dyDescent="0.25">
      <c r="B11" s="39" t="s">
        <v>34</v>
      </c>
      <c r="C11" s="231"/>
      <c r="D11" s="231"/>
      <c r="E11" s="231"/>
      <c r="F11" s="231"/>
      <c r="G11" s="2"/>
      <c r="H11" s="39" t="s">
        <v>34</v>
      </c>
      <c r="I11" s="141"/>
      <c r="J11" s="141"/>
      <c r="K11" s="141"/>
      <c r="M11" s="70" t="s">
        <v>56</v>
      </c>
      <c r="R11" t="s">
        <v>8</v>
      </c>
      <c r="X11" s="5"/>
      <c r="Y11" s="5"/>
      <c r="Z11" s="5"/>
      <c r="AA11" s="5"/>
    </row>
    <row r="12" spans="1:29" ht="15.75" thickBot="1" x14ac:dyDescent="0.3">
      <c r="C12" s="3"/>
      <c r="D12" s="3"/>
      <c r="H12" s="3"/>
      <c r="I12" s="3"/>
      <c r="M12" s="70" t="s">
        <v>78</v>
      </c>
    </row>
    <row r="13" spans="1:29" ht="15.75" thickBot="1" x14ac:dyDescent="0.3">
      <c r="A13" s="18" t="s">
        <v>171</v>
      </c>
      <c r="B13" s="19"/>
      <c r="C13" s="19"/>
      <c r="D13" s="223"/>
      <c r="E13" s="223"/>
      <c r="F13" s="223"/>
      <c r="G13" s="223"/>
      <c r="H13" s="223"/>
      <c r="I13" s="223"/>
      <c r="J13" s="223"/>
      <c r="K13" s="223"/>
      <c r="M13" s="70" t="s">
        <v>79</v>
      </c>
    </row>
    <row r="14" spans="1:29" x14ac:dyDescent="0.25">
      <c r="C14" s="224"/>
      <c r="D14" s="224"/>
      <c r="E14" s="224"/>
      <c r="F14" s="224"/>
      <c r="G14" s="199" t="s">
        <v>35</v>
      </c>
      <c r="H14" s="199"/>
      <c r="I14" s="199"/>
      <c r="J14" s="199"/>
      <c r="M14" s="70" t="s">
        <v>92</v>
      </c>
    </row>
    <row r="15" spans="1:29" ht="22.5" customHeight="1" x14ac:dyDescent="0.25">
      <c r="A15" s="91" t="s">
        <v>3</v>
      </c>
      <c r="B15" s="225" t="s">
        <v>110</v>
      </c>
      <c r="C15" s="225"/>
      <c r="D15" s="225"/>
      <c r="E15" s="225"/>
      <c r="F15" s="225"/>
      <c r="G15" s="226"/>
      <c r="H15" s="8"/>
      <c r="I15" s="8"/>
      <c r="M15" s="70" t="s">
        <v>93</v>
      </c>
    </row>
    <row r="16" spans="1:29" x14ac:dyDescent="0.25">
      <c r="E16" s="145"/>
      <c r="F16" s="145"/>
      <c r="G16" s="145"/>
      <c r="H16" s="145"/>
      <c r="I16" s="145"/>
      <c r="J16" s="145"/>
      <c r="M16" s="70" t="s">
        <v>94</v>
      </c>
    </row>
    <row r="17" spans="1:22" x14ac:dyDescent="0.25">
      <c r="A17" s="20" t="s">
        <v>14</v>
      </c>
      <c r="B17" s="213" t="s">
        <v>149</v>
      </c>
      <c r="C17" s="214"/>
      <c r="D17" s="214"/>
      <c r="E17" s="214"/>
      <c r="F17" s="214"/>
      <c r="G17" s="215"/>
      <c r="M17" s="70" t="s">
        <v>95</v>
      </c>
      <c r="P17" t="s">
        <v>52</v>
      </c>
    </row>
    <row r="18" spans="1:22" x14ac:dyDescent="0.25">
      <c r="M18" s="70" t="s">
        <v>97</v>
      </c>
      <c r="P18" t="s">
        <v>39</v>
      </c>
    </row>
    <row r="19" spans="1:22" ht="7.15" customHeight="1" x14ac:dyDescent="0.25">
      <c r="A19" s="1"/>
      <c r="B19" s="7"/>
      <c r="C19" s="7"/>
      <c r="D19" s="7"/>
      <c r="E19" s="7"/>
      <c r="F19" s="73"/>
      <c r="G19" s="7"/>
      <c r="H19" s="5"/>
      <c r="I19" s="5"/>
      <c r="J19" s="5"/>
      <c r="M19" s="70" t="s">
        <v>52</v>
      </c>
      <c r="P19" t="s">
        <v>30</v>
      </c>
    </row>
    <row r="20" spans="1:22" ht="7.15" customHeight="1" x14ac:dyDescent="0.25">
      <c r="A20" s="216" t="s">
        <v>86</v>
      </c>
      <c r="B20" s="216"/>
      <c r="C20" s="216"/>
      <c r="D20" s="216"/>
      <c r="E20" s="216"/>
      <c r="F20" s="216"/>
      <c r="G20" s="216"/>
      <c r="H20" s="216"/>
      <c r="I20" s="216"/>
      <c r="J20" s="216"/>
      <c r="K20" s="216"/>
      <c r="M20" s="70" t="s">
        <v>20</v>
      </c>
      <c r="P20" t="s">
        <v>40</v>
      </c>
    </row>
    <row r="21" spans="1:22" ht="7.15" customHeight="1" x14ac:dyDescent="0.25">
      <c r="A21" s="216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M21" s="70" t="s">
        <v>21</v>
      </c>
      <c r="P21" t="s">
        <v>25</v>
      </c>
    </row>
    <row r="22" spans="1:22" ht="7.15" customHeight="1" x14ac:dyDescent="0.25">
      <c r="A22" s="216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M22" s="70" t="s">
        <v>58</v>
      </c>
      <c r="P22" t="s">
        <v>27</v>
      </c>
    </row>
    <row r="23" spans="1:22" x14ac:dyDescent="0.25">
      <c r="A23" s="133" t="s">
        <v>177</v>
      </c>
      <c r="B23" s="1"/>
      <c r="C23" s="1" t="s">
        <v>179</v>
      </c>
      <c r="G23" s="199" t="s">
        <v>35</v>
      </c>
      <c r="H23" s="199"/>
      <c r="I23" s="199"/>
      <c r="J23" s="199"/>
    </row>
    <row r="24" spans="1:22" ht="93.75" customHeight="1" x14ac:dyDescent="0.25">
      <c r="A24" s="92" t="s">
        <v>134</v>
      </c>
      <c r="B24" s="92" t="s">
        <v>42</v>
      </c>
      <c r="C24" s="92" t="s">
        <v>48</v>
      </c>
      <c r="D24" s="93" t="s">
        <v>36</v>
      </c>
      <c r="E24" s="94" t="s">
        <v>18</v>
      </c>
      <c r="F24" s="94" t="s">
        <v>17</v>
      </c>
      <c r="G24" s="94" t="s">
        <v>11</v>
      </c>
      <c r="H24" s="94" t="s">
        <v>12</v>
      </c>
      <c r="I24" s="95" t="s">
        <v>13</v>
      </c>
      <c r="J24" s="96" t="s">
        <v>98</v>
      </c>
      <c r="K24" s="97" t="s">
        <v>47</v>
      </c>
      <c r="M24" s="70" t="s">
        <v>52</v>
      </c>
      <c r="O24" s="6"/>
      <c r="Q24" s="1" t="s">
        <v>54</v>
      </c>
      <c r="R24" s="1"/>
      <c r="S24" s="1"/>
      <c r="T24" s="1"/>
      <c r="U24" s="1"/>
      <c r="V24" s="1"/>
    </row>
    <row r="25" spans="1:22" x14ac:dyDescent="0.25">
      <c r="A25" s="80" t="s">
        <v>52</v>
      </c>
      <c r="B25" s="79" t="s">
        <v>52</v>
      </c>
      <c r="C25" s="81" t="s">
        <v>52</v>
      </c>
      <c r="D25" s="81" t="s">
        <v>52</v>
      </c>
      <c r="E25" s="82" t="s">
        <v>52</v>
      </c>
      <c r="F25" s="82"/>
      <c r="G25" s="82"/>
      <c r="H25" s="82"/>
      <c r="I25" s="82" t="s">
        <v>52</v>
      </c>
      <c r="J25" s="82" t="s">
        <v>52</v>
      </c>
      <c r="K25" s="83" t="s">
        <v>52</v>
      </c>
      <c r="M25" s="70" t="s">
        <v>9</v>
      </c>
      <c r="O25" s="7"/>
      <c r="Q25" t="s">
        <v>43</v>
      </c>
    </row>
    <row r="26" spans="1:22" x14ac:dyDescent="0.25">
      <c r="A26" s="80" t="s">
        <v>52</v>
      </c>
      <c r="B26" s="79" t="s">
        <v>52</v>
      </c>
      <c r="C26" s="81" t="s">
        <v>52</v>
      </c>
      <c r="D26" s="81" t="s">
        <v>52</v>
      </c>
      <c r="E26" s="82" t="s">
        <v>52</v>
      </c>
      <c r="F26" s="82"/>
      <c r="G26" s="82"/>
      <c r="H26" s="82"/>
      <c r="I26" s="82" t="s">
        <v>52</v>
      </c>
      <c r="J26" s="82" t="s">
        <v>52</v>
      </c>
      <c r="K26" s="83" t="s">
        <v>52</v>
      </c>
      <c r="M26" s="70" t="s">
        <v>10</v>
      </c>
      <c r="O26" s="7"/>
      <c r="Q26" t="s">
        <v>44</v>
      </c>
    </row>
    <row r="27" spans="1:22" x14ac:dyDescent="0.25">
      <c r="A27" s="80" t="s">
        <v>52</v>
      </c>
      <c r="B27" s="79" t="s">
        <v>52</v>
      </c>
      <c r="C27" s="81" t="s">
        <v>52</v>
      </c>
      <c r="D27" s="81" t="s">
        <v>52</v>
      </c>
      <c r="E27" s="82" t="s">
        <v>52</v>
      </c>
      <c r="F27" s="82"/>
      <c r="G27" s="82"/>
      <c r="H27" s="82"/>
      <c r="I27" s="82" t="s">
        <v>52</v>
      </c>
      <c r="J27" s="82" t="s">
        <v>52</v>
      </c>
      <c r="K27" s="83" t="s">
        <v>52</v>
      </c>
      <c r="O27" s="7"/>
      <c r="Q27" t="s">
        <v>45</v>
      </c>
    </row>
    <row r="28" spans="1:22" x14ac:dyDescent="0.25">
      <c r="A28" s="80" t="s">
        <v>52</v>
      </c>
      <c r="B28" s="79" t="s">
        <v>52</v>
      </c>
      <c r="C28" s="81" t="s">
        <v>52</v>
      </c>
      <c r="D28" s="81" t="s">
        <v>52</v>
      </c>
      <c r="E28" s="82" t="s">
        <v>52</v>
      </c>
      <c r="F28" s="82"/>
      <c r="G28" s="82"/>
      <c r="H28" s="82"/>
      <c r="I28" s="82" t="s">
        <v>52</v>
      </c>
      <c r="J28" s="82" t="s">
        <v>52</v>
      </c>
      <c r="K28" s="83" t="s">
        <v>52</v>
      </c>
      <c r="M28" s="70" t="s">
        <v>52</v>
      </c>
      <c r="O28" s="7"/>
      <c r="Q28" t="s">
        <v>46</v>
      </c>
    </row>
    <row r="29" spans="1:22" ht="15.75" thickBot="1" x14ac:dyDescent="0.3">
      <c r="A29" s="84" t="s">
        <v>52</v>
      </c>
      <c r="B29" s="79" t="s">
        <v>52</v>
      </c>
      <c r="C29" s="81" t="s">
        <v>52</v>
      </c>
      <c r="D29" s="81" t="s">
        <v>52</v>
      </c>
      <c r="E29" s="82" t="s">
        <v>52</v>
      </c>
      <c r="F29" s="82"/>
      <c r="G29" s="82"/>
      <c r="H29" s="82"/>
      <c r="I29" s="82" t="s">
        <v>52</v>
      </c>
      <c r="J29" s="82" t="s">
        <v>52</v>
      </c>
      <c r="K29" s="83" t="s">
        <v>52</v>
      </c>
      <c r="M29" s="70">
        <v>3</v>
      </c>
      <c r="O29" s="7"/>
      <c r="Q29" s="61" t="s">
        <v>158</v>
      </c>
    </row>
    <row r="30" spans="1:22" ht="23.25" customHeight="1" thickBot="1" x14ac:dyDescent="0.3">
      <c r="A30" s="13" t="s">
        <v>22</v>
      </c>
      <c r="B30" s="217"/>
      <c r="C30" s="218"/>
      <c r="D30" s="218"/>
      <c r="E30" s="218"/>
      <c r="F30" s="218"/>
      <c r="G30" s="218"/>
      <c r="H30" s="218"/>
      <c r="I30" s="218"/>
      <c r="J30" s="218"/>
      <c r="K30" s="219"/>
      <c r="M30" s="70">
        <v>4</v>
      </c>
      <c r="O30" s="7"/>
      <c r="Q30" s="61" t="s">
        <v>159</v>
      </c>
    </row>
    <row r="31" spans="1:22" x14ac:dyDescent="0.25">
      <c r="A31" s="136" t="s">
        <v>176</v>
      </c>
      <c r="B31" s="134"/>
      <c r="C31" s="134"/>
      <c r="D31" s="134"/>
      <c r="E31" s="134"/>
      <c r="F31" s="134"/>
      <c r="G31" s="135"/>
      <c r="H31" s="220" t="s">
        <v>38</v>
      </c>
      <c r="I31" s="221"/>
      <c r="J31" s="9"/>
      <c r="K31" s="9" t="s">
        <v>37</v>
      </c>
      <c r="M31" s="70" t="s">
        <v>147</v>
      </c>
      <c r="Q31" s="75" t="s">
        <v>156</v>
      </c>
    </row>
    <row r="32" spans="1:22" ht="15.75" thickBot="1" x14ac:dyDescent="0.3">
      <c r="A32" s="207" t="s">
        <v>111</v>
      </c>
      <c r="B32" s="208"/>
      <c r="C32" s="208"/>
      <c r="D32" s="208"/>
      <c r="E32" s="208"/>
      <c r="F32" s="208"/>
      <c r="G32" s="209"/>
      <c r="H32" s="208" t="s">
        <v>52</v>
      </c>
      <c r="I32" s="211"/>
      <c r="J32" s="78"/>
      <c r="K32" s="85"/>
      <c r="M32" s="70" t="s">
        <v>80</v>
      </c>
      <c r="Q32" s="61" t="s">
        <v>157</v>
      </c>
    </row>
    <row r="33" spans="1:29" ht="16.5" thickTop="1" thickBot="1" x14ac:dyDescent="0.3">
      <c r="A33" s="207" t="s">
        <v>111</v>
      </c>
      <c r="B33" s="208"/>
      <c r="C33" s="208"/>
      <c r="D33" s="208"/>
      <c r="E33" s="208"/>
      <c r="F33" s="208"/>
      <c r="G33" s="209"/>
      <c r="H33" s="210" t="s">
        <v>52</v>
      </c>
      <c r="I33" s="211"/>
      <c r="J33" s="78"/>
      <c r="K33" s="85"/>
      <c r="M33" s="70" t="s">
        <v>77</v>
      </c>
      <c r="Q33" s="70" t="s">
        <v>148</v>
      </c>
    </row>
    <row r="34" spans="1:29" ht="16.5" thickTop="1" thickBot="1" x14ac:dyDescent="0.3">
      <c r="A34" s="207" t="s">
        <v>111</v>
      </c>
      <c r="B34" s="208"/>
      <c r="C34" s="208"/>
      <c r="D34" s="208"/>
      <c r="E34" s="208"/>
      <c r="F34" s="208"/>
      <c r="G34" s="209"/>
      <c r="H34" s="210" t="s">
        <v>52</v>
      </c>
      <c r="I34" s="211"/>
      <c r="J34" s="78"/>
      <c r="K34" s="85"/>
      <c r="M34" s="70" t="s">
        <v>154</v>
      </c>
    </row>
    <row r="35" spans="1:29" ht="16.5" thickTop="1" thickBot="1" x14ac:dyDescent="0.3">
      <c r="A35" s="207" t="s">
        <v>111</v>
      </c>
      <c r="B35" s="208"/>
      <c r="C35" s="208"/>
      <c r="D35" s="208"/>
      <c r="E35" s="208"/>
      <c r="F35" s="208"/>
      <c r="G35" s="209"/>
      <c r="H35" s="210" t="s">
        <v>52</v>
      </c>
      <c r="I35" s="211"/>
      <c r="J35" s="78"/>
      <c r="K35" s="85"/>
      <c r="M35" s="70" t="s">
        <v>153</v>
      </c>
    </row>
    <row r="36" spans="1:29" ht="16.5" thickTop="1" thickBot="1" x14ac:dyDescent="0.3">
      <c r="A36" s="207" t="s">
        <v>111</v>
      </c>
      <c r="B36" s="208"/>
      <c r="C36" s="208"/>
      <c r="D36" s="208"/>
      <c r="E36" s="208"/>
      <c r="F36" s="208"/>
      <c r="G36" s="209"/>
      <c r="H36" s="210" t="s">
        <v>52</v>
      </c>
      <c r="I36" s="211"/>
      <c r="J36" s="78"/>
      <c r="K36" s="85"/>
      <c r="M36" s="70" t="s">
        <v>155</v>
      </c>
    </row>
    <row r="37" spans="1:29" ht="15.75" customHeight="1" thickTop="1" x14ac:dyDescent="0.25">
      <c r="A37" s="212"/>
      <c r="B37" s="212"/>
      <c r="C37" s="212"/>
      <c r="D37" s="212"/>
      <c r="E37" s="212"/>
      <c r="F37" s="212"/>
      <c r="G37" s="212"/>
      <c r="H37" s="212"/>
      <c r="I37" s="212"/>
      <c r="J37" s="212"/>
      <c r="M37" s="70" t="s">
        <v>175</v>
      </c>
    </row>
    <row r="38" spans="1:29" ht="34.5" x14ac:dyDescent="0.25">
      <c r="H38" s="1" t="s">
        <v>16</v>
      </c>
      <c r="I38" s="1"/>
      <c r="M38" s="98" t="s">
        <v>52</v>
      </c>
      <c r="N38" s="130" t="s">
        <v>168</v>
      </c>
      <c r="O38" s="130" t="s">
        <v>167</v>
      </c>
    </row>
    <row r="39" spans="1:29" ht="18.75" customHeight="1" x14ac:dyDescent="0.25">
      <c r="H39" s="198"/>
      <c r="I39" s="198"/>
      <c r="J39" s="198"/>
      <c r="K39" s="14"/>
      <c r="M39" s="99" t="s">
        <v>160</v>
      </c>
      <c r="N39">
        <v>-82</v>
      </c>
    </row>
    <row r="40" spans="1:29" ht="12.75" customHeight="1" x14ac:dyDescent="0.25">
      <c r="H40" s="1" t="s">
        <v>195</v>
      </c>
      <c r="I40" s="1"/>
      <c r="K40" s="14"/>
      <c r="M40" s="99" t="s">
        <v>166</v>
      </c>
      <c r="N40">
        <v>-74</v>
      </c>
    </row>
    <row r="41" spans="1:29" x14ac:dyDescent="0.25">
      <c r="M41" s="99" t="s">
        <v>130</v>
      </c>
      <c r="N41">
        <v>-14</v>
      </c>
      <c r="R41" s="70" t="s">
        <v>147</v>
      </c>
    </row>
    <row r="42" spans="1:29" x14ac:dyDescent="0.25">
      <c r="H42" s="1"/>
      <c r="I42" s="1"/>
      <c r="M42" s="99"/>
      <c r="R42" s="70" t="s">
        <v>80</v>
      </c>
    </row>
    <row r="43" spans="1:29" x14ac:dyDescent="0.25">
      <c r="M43" s="99"/>
      <c r="R43" s="70" t="s">
        <v>154</v>
      </c>
    </row>
    <row r="44" spans="1:29" x14ac:dyDescent="0.25">
      <c r="M44" s="100"/>
      <c r="R44" s="70" t="s">
        <v>153</v>
      </c>
    </row>
    <row r="45" spans="1:29" x14ac:dyDescent="0.25">
      <c r="G45" s="199" t="s">
        <v>35</v>
      </c>
      <c r="H45" s="199"/>
      <c r="I45" s="199"/>
      <c r="J45" s="199"/>
      <c r="R45" s="70" t="s">
        <v>175</v>
      </c>
    </row>
    <row r="46" spans="1:29" x14ac:dyDescent="0.25">
      <c r="A46" s="200" t="s">
        <v>150</v>
      </c>
      <c r="B46" s="200"/>
      <c r="C46" s="200"/>
      <c r="D46" s="200"/>
      <c r="E46" s="200"/>
      <c r="F46" s="200"/>
      <c r="G46" s="200"/>
      <c r="H46" s="200"/>
      <c r="I46" s="200"/>
      <c r="J46" s="200"/>
      <c r="K46" s="200"/>
      <c r="R46" s="70" t="s">
        <v>194</v>
      </c>
    </row>
    <row r="47" spans="1:29" ht="15.75" thickBot="1" x14ac:dyDescent="0.3">
      <c r="A47" s="139" t="s">
        <v>178</v>
      </c>
      <c r="B47" s="137"/>
      <c r="C47" s="137"/>
      <c r="D47" s="137"/>
      <c r="E47" s="137"/>
      <c r="F47" s="138"/>
      <c r="G47" s="201" t="s">
        <v>19</v>
      </c>
      <c r="H47" s="202"/>
      <c r="I47" s="202"/>
      <c r="J47" s="203"/>
      <c r="K47" s="76" t="s">
        <v>0</v>
      </c>
    </row>
    <row r="48" spans="1:29" ht="16.5" customHeight="1" thickTop="1" x14ac:dyDescent="0.25">
      <c r="A48" s="196" t="s">
        <v>110</v>
      </c>
      <c r="B48" s="196"/>
      <c r="C48" s="196"/>
      <c r="D48" s="196"/>
      <c r="E48" s="196"/>
      <c r="F48" s="196"/>
      <c r="G48" s="204" t="s">
        <v>110</v>
      </c>
      <c r="H48" s="205"/>
      <c r="I48" s="205"/>
      <c r="J48" s="206"/>
      <c r="K48" s="129"/>
      <c r="AC48" t="s">
        <v>193</v>
      </c>
    </row>
    <row r="49" spans="1:30" ht="15" customHeight="1" x14ac:dyDescent="0.25">
      <c r="A49" s="196" t="s">
        <v>110</v>
      </c>
      <c r="B49" s="196"/>
      <c r="C49" s="196"/>
      <c r="D49" s="196"/>
      <c r="E49" s="196"/>
      <c r="F49" s="196"/>
      <c r="G49" s="193" t="s">
        <v>110</v>
      </c>
      <c r="H49" s="194"/>
      <c r="I49" s="194"/>
      <c r="J49" s="195"/>
      <c r="K49" s="86"/>
      <c r="M49" s="70" t="s">
        <v>147</v>
      </c>
    </row>
    <row r="50" spans="1:30" ht="15" customHeight="1" x14ac:dyDescent="0.25">
      <c r="A50" s="196" t="s">
        <v>110</v>
      </c>
      <c r="B50" s="196"/>
      <c r="C50" s="196"/>
      <c r="D50" s="196"/>
      <c r="E50" s="196"/>
      <c r="F50" s="196"/>
      <c r="G50" s="193" t="s">
        <v>110</v>
      </c>
      <c r="H50" s="194"/>
      <c r="I50" s="194"/>
      <c r="J50" s="195"/>
      <c r="K50" s="86"/>
      <c r="AC50" t="s">
        <v>188</v>
      </c>
      <c r="AD50" s="140" t="s">
        <v>189</v>
      </c>
    </row>
    <row r="51" spans="1:30" ht="15" customHeight="1" x14ac:dyDescent="0.25">
      <c r="A51" s="196" t="s">
        <v>110</v>
      </c>
      <c r="B51" s="196"/>
      <c r="C51" s="196"/>
      <c r="D51" s="196"/>
      <c r="E51" s="196"/>
      <c r="F51" s="196"/>
      <c r="G51" s="193" t="s">
        <v>110</v>
      </c>
      <c r="H51" s="194"/>
      <c r="I51" s="194"/>
      <c r="J51" s="195"/>
      <c r="K51" s="86"/>
      <c r="M51" s="70" t="s">
        <v>89</v>
      </c>
      <c r="AD51" s="140" t="s">
        <v>190</v>
      </c>
    </row>
    <row r="52" spans="1:30" ht="15" customHeight="1" x14ac:dyDescent="0.25">
      <c r="A52" s="196" t="s">
        <v>110</v>
      </c>
      <c r="B52" s="196"/>
      <c r="C52" s="196"/>
      <c r="D52" s="196"/>
      <c r="E52" s="196"/>
      <c r="F52" s="196"/>
      <c r="G52" s="193" t="s">
        <v>110</v>
      </c>
      <c r="H52" s="194"/>
      <c r="I52" s="194"/>
      <c r="J52" s="195"/>
      <c r="K52" s="86"/>
      <c r="M52" s="70" t="s">
        <v>90</v>
      </c>
      <c r="AD52" s="140" t="s">
        <v>191</v>
      </c>
    </row>
    <row r="53" spans="1:30" ht="15" customHeight="1" x14ac:dyDescent="0.25">
      <c r="A53" s="197" t="s">
        <v>110</v>
      </c>
      <c r="B53" s="197"/>
      <c r="C53" s="197"/>
      <c r="D53" s="197"/>
      <c r="E53" s="197"/>
      <c r="F53" s="197"/>
      <c r="G53" s="193" t="s">
        <v>110</v>
      </c>
      <c r="H53" s="194"/>
      <c r="I53" s="194"/>
      <c r="J53" s="195"/>
      <c r="K53" s="87"/>
      <c r="AD53" s="140" t="s">
        <v>192</v>
      </c>
    </row>
    <row r="54" spans="1:30" ht="15" customHeight="1" x14ac:dyDescent="0.25">
      <c r="A54" s="192" t="s">
        <v>110</v>
      </c>
      <c r="B54" s="192"/>
      <c r="C54" s="192"/>
      <c r="D54" s="192"/>
      <c r="E54" s="192"/>
      <c r="F54" s="192"/>
      <c r="G54" s="193" t="s">
        <v>110</v>
      </c>
      <c r="H54" s="194"/>
      <c r="I54" s="194"/>
      <c r="J54" s="195"/>
      <c r="K54" s="86"/>
      <c r="M54" s="70" t="s">
        <v>87</v>
      </c>
    </row>
    <row r="55" spans="1:30" ht="15" customHeight="1" x14ac:dyDescent="0.25">
      <c r="A55" s="192" t="s">
        <v>110</v>
      </c>
      <c r="B55" s="192"/>
      <c r="C55" s="192"/>
      <c r="D55" s="192"/>
      <c r="E55" s="192"/>
      <c r="F55" s="192"/>
      <c r="G55" s="193" t="s">
        <v>110</v>
      </c>
      <c r="H55" s="194"/>
      <c r="I55" s="194"/>
      <c r="J55" s="195"/>
      <c r="K55" s="86"/>
      <c r="M55" s="70" t="s">
        <v>88</v>
      </c>
    </row>
    <row r="56" spans="1:30" x14ac:dyDescent="0.25">
      <c r="C56" s="22"/>
      <c r="N56" s="15"/>
    </row>
    <row r="57" spans="1:30" x14ac:dyDescent="0.25">
      <c r="A57" s="146" t="str">
        <f>M79</f>
        <v>Loopslot Studio rondo krukstel voor</v>
      </c>
      <c r="B57" s="147"/>
      <c r="C57" s="148"/>
      <c r="D57" s="146" t="str">
        <f>M80</f>
        <v>Cilinderslot Studio rondo</v>
      </c>
      <c r="E57" s="147"/>
      <c r="F57" s="147"/>
      <c r="G57" s="148"/>
      <c r="H57" s="146" t="str">
        <f>M81</f>
        <v>Tegenkast Studio rondo</v>
      </c>
      <c r="I57" s="147"/>
      <c r="J57" s="148"/>
      <c r="M57" s="70" t="s">
        <v>109</v>
      </c>
      <c r="N57" s="16"/>
    </row>
    <row r="58" spans="1:30" x14ac:dyDescent="0.25">
      <c r="A58" s="149"/>
      <c r="B58" s="150"/>
      <c r="C58" s="151"/>
      <c r="D58" s="149"/>
      <c r="E58" s="150"/>
      <c r="F58" s="150"/>
      <c r="G58" s="151"/>
      <c r="H58" s="149"/>
      <c r="I58" s="150"/>
      <c r="J58" s="151"/>
    </row>
    <row r="59" spans="1:30" x14ac:dyDescent="0.25">
      <c r="A59" s="152"/>
      <c r="B59" s="153"/>
      <c r="C59" s="154"/>
      <c r="D59" s="152"/>
      <c r="E59" s="153"/>
      <c r="F59" s="153"/>
      <c r="G59" s="154"/>
      <c r="H59" s="152"/>
      <c r="I59" s="153"/>
      <c r="J59" s="154"/>
      <c r="M59" s="70" t="s">
        <v>59</v>
      </c>
    </row>
    <row r="60" spans="1:30" x14ac:dyDescent="0.25">
      <c r="A60" s="146" t="str">
        <f>M83</f>
        <v>Loopslot Studio classic krukstel voor</v>
      </c>
      <c r="B60" s="147"/>
      <c r="C60" s="148"/>
      <c r="D60" s="146" t="str">
        <f>M84</f>
        <v>Cilinderslot Studio classic</v>
      </c>
      <c r="E60" s="147"/>
      <c r="F60" s="147"/>
      <c r="G60" s="148"/>
      <c r="H60" s="146" t="str">
        <f>M85</f>
        <v>Tegenkast Studio classic</v>
      </c>
      <c r="I60" s="147"/>
      <c r="J60" s="148"/>
      <c r="M60" s="70" t="s">
        <v>60</v>
      </c>
    </row>
    <row r="61" spans="1:30" x14ac:dyDescent="0.25">
      <c r="A61" s="149"/>
      <c r="B61" s="150"/>
      <c r="C61" s="151"/>
      <c r="D61" s="149"/>
      <c r="E61" s="150"/>
      <c r="F61" s="150"/>
      <c r="G61" s="151"/>
      <c r="H61" s="149"/>
      <c r="I61" s="150"/>
      <c r="J61" s="151"/>
    </row>
    <row r="62" spans="1:30" x14ac:dyDescent="0.25">
      <c r="A62" s="152"/>
      <c r="B62" s="153"/>
      <c r="C62" s="154"/>
      <c r="D62" s="152"/>
      <c r="E62" s="153"/>
      <c r="F62" s="153"/>
      <c r="G62" s="154"/>
      <c r="H62" s="152"/>
      <c r="I62" s="153"/>
      <c r="J62" s="154"/>
      <c r="M62" s="70" t="s">
        <v>61</v>
      </c>
      <c r="N62" s="1"/>
      <c r="O62" s="1"/>
      <c r="P62" s="1"/>
    </row>
    <row r="63" spans="1:30" x14ac:dyDescent="0.25">
      <c r="A63" s="155"/>
      <c r="B63" s="156"/>
      <c r="C63" s="157"/>
      <c r="D63" s="155"/>
      <c r="E63" s="156"/>
      <c r="F63" s="156"/>
      <c r="G63" s="157"/>
      <c r="H63" s="155"/>
      <c r="I63" s="156"/>
      <c r="J63" s="157"/>
      <c r="M63" s="70" t="s">
        <v>106</v>
      </c>
      <c r="N63" s="15"/>
    </row>
    <row r="64" spans="1:30" x14ac:dyDescent="0.25">
      <c r="A64" s="158"/>
      <c r="B64" s="159"/>
      <c r="C64" s="160"/>
      <c r="D64" s="158"/>
      <c r="E64" s="159"/>
      <c r="F64" s="159"/>
      <c r="G64" s="160"/>
      <c r="H64" s="158"/>
      <c r="I64" s="159"/>
      <c r="J64" s="160"/>
      <c r="N64" s="15"/>
    </row>
    <row r="65" spans="1:38" x14ac:dyDescent="0.25">
      <c r="A65" s="158"/>
      <c r="B65" s="159"/>
      <c r="C65" s="160"/>
      <c r="D65" s="158"/>
      <c r="E65" s="159"/>
      <c r="F65" s="159"/>
      <c r="G65" s="160"/>
      <c r="H65" s="158"/>
      <c r="I65" s="159"/>
      <c r="J65" s="160"/>
      <c r="M65" s="70" t="s">
        <v>105</v>
      </c>
      <c r="N65" s="15"/>
    </row>
    <row r="66" spans="1:38" x14ac:dyDescent="0.25">
      <c r="A66" s="158"/>
      <c r="B66" s="159"/>
      <c r="C66" s="160"/>
      <c r="D66" s="158"/>
      <c r="E66" s="159"/>
      <c r="F66" s="159"/>
      <c r="G66" s="160"/>
      <c r="H66" s="158"/>
      <c r="I66" s="159"/>
      <c r="J66" s="160"/>
      <c r="M66" s="70" t="s">
        <v>104</v>
      </c>
      <c r="N66" s="16"/>
    </row>
    <row r="67" spans="1:38" x14ac:dyDescent="0.25">
      <c r="A67" s="60" t="str">
        <f>M59</f>
        <v>11.284 Loopslot office classic ( L )</v>
      </c>
      <c r="B67" s="61"/>
      <c r="C67" s="62"/>
      <c r="D67" s="66" t="str">
        <f>M62</f>
        <v>11.280 D/N-slot  office classic ( L )</v>
      </c>
      <c r="E67" s="61"/>
      <c r="G67" s="62"/>
      <c r="H67" s="68" t="str">
        <f>M65</f>
        <v>11.286 Tegenkast Office Classic (L)</v>
      </c>
      <c r="I67" s="61"/>
      <c r="J67" s="62"/>
      <c r="K67" s="61"/>
    </row>
    <row r="68" spans="1:38" x14ac:dyDescent="0.25">
      <c r="A68" s="63" t="str">
        <f>M60</f>
        <v>11.285 Loopslot office classic ( R )</v>
      </c>
      <c r="B68" s="64"/>
      <c r="C68" s="65"/>
      <c r="D68" s="67" t="str">
        <f>M63</f>
        <v>11.281 D/N-slot  office classic ( R )</v>
      </c>
      <c r="E68" s="64"/>
      <c r="F68" s="52"/>
      <c r="G68" s="65"/>
      <c r="H68" s="69" t="str">
        <f>M66</f>
        <v>11.287 Tegenkast Office Classic (R)</v>
      </c>
      <c r="I68" s="64"/>
      <c r="J68" s="65"/>
      <c r="K68" s="61"/>
      <c r="M68" s="70" t="s">
        <v>100</v>
      </c>
    </row>
    <row r="69" spans="1:38" ht="15" customHeight="1" x14ac:dyDescent="0.25">
      <c r="A69" s="48"/>
      <c r="B69" s="143" t="str">
        <f>M97</f>
        <v>Krukstel Haaks Ø18.</v>
      </c>
      <c r="C69" s="161"/>
      <c r="D69" s="48"/>
      <c r="E69" s="49"/>
      <c r="F69" s="163" t="str">
        <f>M98</f>
        <v xml:space="preserve">Krukstel Haaks Ø18, v.v. rozet. </v>
      </c>
      <c r="G69" s="164"/>
      <c r="H69" s="48"/>
      <c r="I69" s="49"/>
      <c r="J69" s="47"/>
      <c r="M69" s="70" t="s">
        <v>101</v>
      </c>
    </row>
    <row r="70" spans="1:38" ht="15" customHeight="1" x14ac:dyDescent="0.25">
      <c r="A70" s="50"/>
      <c r="B70" s="145"/>
      <c r="C70" s="162"/>
      <c r="D70" s="50"/>
      <c r="F70" s="165"/>
      <c r="G70" s="166"/>
      <c r="H70" s="50"/>
      <c r="J70" s="54"/>
    </row>
    <row r="71" spans="1:38" ht="15" customHeight="1" x14ac:dyDescent="0.25">
      <c r="A71" s="167" t="s">
        <v>144</v>
      </c>
      <c r="B71" s="168"/>
      <c r="C71" s="169"/>
      <c r="D71" s="167" t="s">
        <v>142</v>
      </c>
      <c r="E71" s="168"/>
      <c r="F71" s="168"/>
      <c r="G71" s="169"/>
      <c r="H71" s="173" t="str">
        <f>M89</f>
        <v>Hoekslot PC vrije glaskant</v>
      </c>
      <c r="I71" s="174"/>
      <c r="J71" s="54"/>
      <c r="M71" s="70" t="s">
        <v>102</v>
      </c>
    </row>
    <row r="72" spans="1:38" ht="15" customHeight="1" x14ac:dyDescent="0.25">
      <c r="A72" s="167"/>
      <c r="B72" s="168"/>
      <c r="C72" s="169"/>
      <c r="D72" s="167"/>
      <c r="E72" s="168"/>
      <c r="F72" s="168"/>
      <c r="G72" s="169"/>
      <c r="H72" s="173"/>
      <c r="I72" s="174"/>
      <c r="J72" s="59" t="str">
        <f>M87</f>
        <v>Hoekslot PC</v>
      </c>
      <c r="K72" s="14"/>
      <c r="M72" s="70" t="s">
        <v>103</v>
      </c>
    </row>
    <row r="73" spans="1:38" x14ac:dyDescent="0.25">
      <c r="A73" s="170"/>
      <c r="B73" s="171"/>
      <c r="C73" s="172"/>
      <c r="D73" s="170"/>
      <c r="E73" s="171"/>
      <c r="F73" s="171"/>
      <c r="G73" s="172"/>
      <c r="H73" s="175"/>
      <c r="I73" s="176"/>
      <c r="J73" s="11"/>
      <c r="K73" s="14"/>
    </row>
    <row r="74" spans="1:38" x14ac:dyDescent="0.25">
      <c r="A74" s="53" t="s">
        <v>135</v>
      </c>
      <c r="B74" s="142" t="s">
        <v>137</v>
      </c>
      <c r="C74" s="143"/>
      <c r="D74" s="56"/>
      <c r="E74" s="58"/>
      <c r="F74" s="57"/>
      <c r="H74" s="48"/>
      <c r="I74" s="49"/>
      <c r="J74" s="58"/>
      <c r="K74" s="14"/>
      <c r="M74" s="70" t="s">
        <v>107</v>
      </c>
    </row>
    <row r="75" spans="1:38" x14ac:dyDescent="0.25">
      <c r="A75" s="53" t="s">
        <v>136</v>
      </c>
      <c r="B75" s="144"/>
      <c r="C75" s="145"/>
      <c r="D75" s="50"/>
      <c r="E75" s="55"/>
      <c r="G75" s="55"/>
      <c r="H75" s="50"/>
      <c r="J75" s="55"/>
      <c r="M75" s="70" t="s">
        <v>108</v>
      </c>
    </row>
    <row r="76" spans="1:38" ht="15" customHeight="1" x14ac:dyDescent="0.25">
      <c r="A76" s="54"/>
      <c r="B76" s="50"/>
      <c r="D76" s="50"/>
      <c r="E76" s="55"/>
      <c r="G76" s="55"/>
      <c r="H76" s="50"/>
      <c r="J76" s="55"/>
      <c r="U76" s="14"/>
      <c r="AI76" s="182"/>
      <c r="AJ76" s="182"/>
      <c r="AK76" s="182"/>
      <c r="AL76" s="182"/>
    </row>
    <row r="77" spans="1:38" x14ac:dyDescent="0.25">
      <c r="A77" s="54"/>
      <c r="B77" s="50"/>
      <c r="D77" s="50"/>
      <c r="E77" s="55"/>
      <c r="G77" s="55"/>
      <c r="H77" s="50"/>
      <c r="J77" s="55"/>
      <c r="M77" s="70" t="s">
        <v>91</v>
      </c>
      <c r="T77" s="14"/>
      <c r="U77" s="14"/>
    </row>
    <row r="78" spans="1:38" x14ac:dyDescent="0.25">
      <c r="A78" s="54"/>
      <c r="B78" s="50"/>
      <c r="D78" s="183" t="s">
        <v>122</v>
      </c>
      <c r="E78" s="166"/>
      <c r="F78" s="186" t="s">
        <v>152</v>
      </c>
      <c r="G78" s="187"/>
      <c r="H78" s="183" t="s">
        <v>145</v>
      </c>
      <c r="I78" s="165"/>
      <c r="J78" s="166"/>
    </row>
    <row r="79" spans="1:38" x14ac:dyDescent="0.25">
      <c r="A79" s="54"/>
      <c r="B79" s="50"/>
      <c r="D79" s="183"/>
      <c r="E79" s="166"/>
      <c r="F79" s="186"/>
      <c r="G79" s="187"/>
      <c r="H79" s="183"/>
      <c r="I79" s="165"/>
      <c r="J79" s="166"/>
      <c r="M79" s="70" t="s">
        <v>62</v>
      </c>
    </row>
    <row r="80" spans="1:38" x14ac:dyDescent="0.25">
      <c r="A80" s="11"/>
      <c r="B80" s="51"/>
      <c r="C80" s="52"/>
      <c r="D80" s="184"/>
      <c r="E80" s="185"/>
      <c r="F80" s="188"/>
      <c r="G80" s="189"/>
      <c r="H80" s="184"/>
      <c r="I80" s="190"/>
      <c r="J80" s="185"/>
      <c r="M80" s="70" t="s">
        <v>63</v>
      </c>
    </row>
    <row r="81" spans="1:23" x14ac:dyDescent="0.25">
      <c r="A81" s="32" t="s">
        <v>69</v>
      </c>
      <c r="B81" s="33"/>
      <c r="C81" s="33"/>
      <c r="D81" s="34"/>
      <c r="E81" s="33"/>
      <c r="F81" s="33"/>
      <c r="G81" s="33"/>
      <c r="H81" s="35"/>
      <c r="I81" s="33"/>
      <c r="J81" s="33"/>
      <c r="K81" s="36"/>
      <c r="M81" s="70" t="s">
        <v>64</v>
      </c>
    </row>
    <row r="82" spans="1:23" ht="109.5" x14ac:dyDescent="0.25">
      <c r="A82" s="92" t="s">
        <v>134</v>
      </c>
      <c r="B82" s="101" t="s">
        <v>172</v>
      </c>
      <c r="C82" s="26" t="str">
        <f>B17</f>
        <v>Geef hier uw AFwijkende RAL-kleur + glansgraad op</v>
      </c>
      <c r="E82" s="12"/>
      <c r="F82" s="102" t="s">
        <v>81</v>
      </c>
      <c r="G82" s="103" t="s">
        <v>13</v>
      </c>
      <c r="H82" s="104" t="s">
        <v>82</v>
      </c>
      <c r="I82" s="104" t="s">
        <v>72</v>
      </c>
      <c r="J82" s="104" t="s">
        <v>70</v>
      </c>
      <c r="K82" s="105" t="s">
        <v>71</v>
      </c>
      <c r="L82" s="106"/>
    </row>
    <row r="83" spans="1:23" x14ac:dyDescent="0.25">
      <c r="A83" s="10"/>
      <c r="B83" s="177" t="s">
        <v>73</v>
      </c>
      <c r="C83" s="178"/>
      <c r="D83" s="179" t="s">
        <v>74</v>
      </c>
      <c r="E83" s="180"/>
      <c r="F83" s="24"/>
      <c r="G83" s="25"/>
      <c r="I83" s="24"/>
      <c r="J83" s="24"/>
      <c r="K83" s="24"/>
      <c r="L83" s="23"/>
      <c r="M83" s="70" t="s">
        <v>65</v>
      </c>
    </row>
    <row r="84" spans="1:23" ht="15" customHeight="1" x14ac:dyDescent="0.25">
      <c r="A84" s="10"/>
      <c r="B84" s="38" t="s">
        <v>75</v>
      </c>
      <c r="C84" s="38" t="s">
        <v>76</v>
      </c>
      <c r="D84" s="38" t="s">
        <v>75</v>
      </c>
      <c r="E84" s="38" t="s">
        <v>76</v>
      </c>
      <c r="F84" s="24"/>
      <c r="G84" s="25"/>
      <c r="H84" s="10"/>
      <c r="I84" s="24"/>
      <c r="J84" s="24"/>
      <c r="K84" s="24"/>
      <c r="L84" s="23"/>
      <c r="M84" s="70" t="s">
        <v>66</v>
      </c>
    </row>
    <row r="85" spans="1:23" ht="15" customHeight="1" x14ac:dyDescent="0.25">
      <c r="A85" s="10" t="str">
        <f>A25</f>
        <v xml:space="preserve">    ↓</v>
      </c>
      <c r="B85" s="30" t="str">
        <f>IF(A25=$M$38,"",IF($A25="6049 aanslag",G25-74,IF($A25="6045 aanslag",G25-66,0)))</f>
        <v/>
      </c>
      <c r="C85" s="29" t="str">
        <f>IF(A25=$M$38,"",IF($A25="6049 aanslag",H25-51,IF($A25="6045 aanslag",H25-47,0)))</f>
        <v/>
      </c>
      <c r="D85" s="27" t="str">
        <f>IF(B85="","",B85-149)</f>
        <v/>
      </c>
      <c r="E85" s="27" t="str">
        <f>IF(C85="","",C85-149)</f>
        <v/>
      </c>
      <c r="F85" s="38" t="str">
        <f>E25</f>
        <v xml:space="preserve">    ↓</v>
      </c>
      <c r="G85" s="38" t="str">
        <f>I25</f>
        <v xml:space="preserve">    ↓</v>
      </c>
      <c r="H85" s="38" t="str">
        <f>K25</f>
        <v xml:space="preserve">    ↓</v>
      </c>
      <c r="I85" s="38" t="str">
        <f>J25</f>
        <v xml:space="preserve">    ↓</v>
      </c>
      <c r="J85" s="38" t="str">
        <f>C25</f>
        <v xml:space="preserve">    ↓</v>
      </c>
      <c r="K85" s="38">
        <f>F25</f>
        <v>0</v>
      </c>
      <c r="L85" s="5"/>
      <c r="M85" s="70" t="s">
        <v>67</v>
      </c>
    </row>
    <row r="86" spans="1:23" x14ac:dyDescent="0.25">
      <c r="A86" s="10" t="str">
        <f t="shared" ref="A86:A89" si="0">A26</f>
        <v xml:space="preserve">    ↓</v>
      </c>
      <c r="B86" s="30" t="str">
        <f t="shared" ref="B86:B89" si="1">IF(A26=$M$38,"",IF($A26="6049 aanslag",G26-74,IF($A26="6045 aanslag",G26-66,0)))</f>
        <v/>
      </c>
      <c r="C86" s="29" t="str">
        <f t="shared" ref="C86:C89" si="2">IF(A26=$M$38,"",IF($A26="6049 aanslag",H26-51,IF($A26="6045 aanslag",H26-47,0)))</f>
        <v/>
      </c>
      <c r="D86" s="27" t="str">
        <f t="shared" ref="D86:D89" si="3">IF(B86="","",B86-149)</f>
        <v/>
      </c>
      <c r="E86" s="27" t="str">
        <f t="shared" ref="E86:E89" si="4">IF(C86="","",C86-149)</f>
        <v/>
      </c>
      <c r="F86" s="38" t="str">
        <f>E26</f>
        <v xml:space="preserve">    ↓</v>
      </c>
      <c r="G86" s="38" t="str">
        <f>I26</f>
        <v xml:space="preserve">    ↓</v>
      </c>
      <c r="H86" s="38" t="str">
        <f>K26</f>
        <v xml:space="preserve">    ↓</v>
      </c>
      <c r="I86" s="38" t="str">
        <f>J26</f>
        <v xml:space="preserve">    ↓</v>
      </c>
      <c r="J86" s="38" t="str">
        <f>C26</f>
        <v xml:space="preserve">    ↓</v>
      </c>
      <c r="K86" s="38">
        <f>F26</f>
        <v>0</v>
      </c>
      <c r="L86" s="5"/>
    </row>
    <row r="87" spans="1:23" x14ac:dyDescent="0.25">
      <c r="A87" s="10" t="str">
        <f t="shared" si="0"/>
        <v xml:space="preserve">    ↓</v>
      </c>
      <c r="B87" s="30" t="str">
        <f t="shared" si="1"/>
        <v/>
      </c>
      <c r="C87" s="29" t="str">
        <f t="shared" si="2"/>
        <v/>
      </c>
      <c r="D87" s="27" t="str">
        <f t="shared" si="3"/>
        <v/>
      </c>
      <c r="E87" s="27" t="str">
        <f t="shared" si="4"/>
        <v/>
      </c>
      <c r="F87" s="38" t="str">
        <f>E27</f>
        <v xml:space="preserve">    ↓</v>
      </c>
      <c r="G87" s="38" t="str">
        <f>I27</f>
        <v xml:space="preserve">    ↓</v>
      </c>
      <c r="H87" s="38" t="str">
        <f>K27</f>
        <v xml:space="preserve">    ↓</v>
      </c>
      <c r="I87" s="38" t="str">
        <f>J27</f>
        <v xml:space="preserve">    ↓</v>
      </c>
      <c r="J87" s="38" t="str">
        <f>C27</f>
        <v xml:space="preserve">    ↓</v>
      </c>
      <c r="K87" s="38">
        <f>F27</f>
        <v>0</v>
      </c>
      <c r="L87" s="5"/>
      <c r="M87" s="70" t="s">
        <v>83</v>
      </c>
    </row>
    <row r="88" spans="1:23" x14ac:dyDescent="0.25">
      <c r="A88" s="10" t="str">
        <f t="shared" si="0"/>
        <v xml:space="preserve">    ↓</v>
      </c>
      <c r="B88" s="30" t="str">
        <f t="shared" si="1"/>
        <v/>
      </c>
      <c r="C88" s="29" t="str">
        <f t="shared" si="2"/>
        <v/>
      </c>
      <c r="D88" s="27" t="str">
        <f t="shared" si="3"/>
        <v/>
      </c>
      <c r="E88" s="27" t="str">
        <f t="shared" si="4"/>
        <v/>
      </c>
      <c r="F88" s="38" t="str">
        <f>E28</f>
        <v xml:space="preserve">    ↓</v>
      </c>
      <c r="G88" s="38" t="str">
        <f>I28</f>
        <v xml:space="preserve">    ↓</v>
      </c>
      <c r="H88" s="38" t="str">
        <f>K28</f>
        <v xml:space="preserve">    ↓</v>
      </c>
      <c r="I88" s="38" t="str">
        <f>J28</f>
        <v xml:space="preserve">    ↓</v>
      </c>
      <c r="J88" s="38" t="str">
        <f>C28</f>
        <v xml:space="preserve">    ↓</v>
      </c>
      <c r="K88" s="38">
        <f>F28</f>
        <v>0</v>
      </c>
      <c r="L88" s="5"/>
      <c r="M88" s="70" t="s">
        <v>115</v>
      </c>
      <c r="V88" s="21"/>
      <c r="W88" s="15"/>
    </row>
    <row r="89" spans="1:23" x14ac:dyDescent="0.25">
      <c r="A89" s="10" t="str">
        <f t="shared" si="0"/>
        <v xml:space="preserve">    ↓</v>
      </c>
      <c r="B89" s="30" t="str">
        <f t="shared" si="1"/>
        <v/>
      </c>
      <c r="C89" s="29" t="str">
        <f t="shared" si="2"/>
        <v/>
      </c>
      <c r="D89" s="27" t="str">
        <f t="shared" si="3"/>
        <v/>
      </c>
      <c r="E89" s="27" t="str">
        <f t="shared" si="4"/>
        <v/>
      </c>
      <c r="F89" s="38" t="str">
        <f>E29</f>
        <v xml:space="preserve">    ↓</v>
      </c>
      <c r="G89" s="38" t="str">
        <f>I29</f>
        <v xml:space="preserve">    ↓</v>
      </c>
      <c r="H89" s="38" t="str">
        <f>K29</f>
        <v xml:space="preserve">    ↓</v>
      </c>
      <c r="I89" s="38" t="str">
        <f>J29</f>
        <v xml:space="preserve">    ↓</v>
      </c>
      <c r="J89" s="38" t="str">
        <f>C29</f>
        <v xml:space="preserve">    ↓</v>
      </c>
      <c r="K89" s="38">
        <f>F29</f>
        <v>0</v>
      </c>
      <c r="L89" s="5"/>
      <c r="M89" s="70" t="s">
        <v>114</v>
      </c>
      <c r="V89" s="21"/>
      <c r="W89" s="16"/>
    </row>
    <row r="90" spans="1:23" x14ac:dyDescent="0.25">
      <c r="M90" s="70" t="s">
        <v>84</v>
      </c>
      <c r="V90" s="21"/>
      <c r="W90" s="15"/>
    </row>
    <row r="91" spans="1:23" x14ac:dyDescent="0.25">
      <c r="A91" s="32" t="s">
        <v>139</v>
      </c>
      <c r="B91" s="33"/>
      <c r="C91" s="33"/>
      <c r="D91" s="34"/>
      <c r="E91" s="33"/>
      <c r="F91" s="33"/>
      <c r="G91" s="33"/>
      <c r="H91" s="33"/>
      <c r="I91" s="33"/>
      <c r="J91" s="33"/>
      <c r="K91" s="33"/>
      <c r="V91" s="21"/>
      <c r="W91" s="16"/>
    </row>
    <row r="92" spans="1:23" ht="111" customHeight="1" x14ac:dyDescent="0.25">
      <c r="A92" s="107" t="s">
        <v>134</v>
      </c>
      <c r="B92" s="108" t="s">
        <v>172</v>
      </c>
      <c r="C92" s="51" t="str">
        <f>B17</f>
        <v>Geef hier uw AFwijkende RAL-kleur + glansgraad op</v>
      </c>
      <c r="E92" s="109"/>
      <c r="F92" s="110" t="s">
        <v>85</v>
      </c>
      <c r="G92" s="110" t="s">
        <v>13</v>
      </c>
      <c r="H92" s="111" t="s">
        <v>170</v>
      </c>
      <c r="I92" s="111" t="s">
        <v>72</v>
      </c>
      <c r="J92" s="111" t="s">
        <v>70</v>
      </c>
      <c r="K92" s="112" t="s">
        <v>71</v>
      </c>
      <c r="M92" s="70" t="s">
        <v>141</v>
      </c>
      <c r="V92" s="21"/>
      <c r="W92" s="16"/>
    </row>
    <row r="93" spans="1:23" x14ac:dyDescent="0.25">
      <c r="A93" s="10"/>
      <c r="B93" s="177" t="s">
        <v>73</v>
      </c>
      <c r="C93" s="178"/>
      <c r="D93" s="179" t="s">
        <v>74</v>
      </c>
      <c r="E93" s="180"/>
      <c r="F93" s="24"/>
      <c r="G93" s="25"/>
      <c r="I93" s="24"/>
      <c r="J93" s="24"/>
      <c r="K93" s="24"/>
      <c r="M93" s="70" t="s">
        <v>117</v>
      </c>
    </row>
    <row r="94" spans="1:23" x14ac:dyDescent="0.25">
      <c r="A94" s="10"/>
      <c r="B94" s="38" t="s">
        <v>75</v>
      </c>
      <c r="C94" s="38" t="s">
        <v>76</v>
      </c>
      <c r="D94" s="38" t="s">
        <v>75</v>
      </c>
      <c r="E94" s="38" t="s">
        <v>76</v>
      </c>
      <c r="F94" s="24"/>
      <c r="G94" s="28"/>
      <c r="H94" s="10"/>
      <c r="I94" s="24"/>
      <c r="J94" s="24"/>
      <c r="K94" s="24"/>
      <c r="M94" s="70" t="s">
        <v>118</v>
      </c>
    </row>
    <row r="95" spans="1:23" x14ac:dyDescent="0.25">
      <c r="A95" s="10" t="str">
        <f>A25</f>
        <v xml:space="preserve">    ↓</v>
      </c>
      <c r="B95" s="30" t="str">
        <f>IF(A25=$M$38,"",IF($A25="6049 aanslag",(G25-80)/2,IF($A25="6045 aanslag",(G25-72)/2,0)))</f>
        <v/>
      </c>
      <c r="C95" s="29" t="str">
        <f>IF(A25=$M$38,"",IF($A25="6049 aanslag",H25-51,IF($A25="6045 aanslag",H25-47,0)))</f>
        <v/>
      </c>
      <c r="D95" s="27" t="str">
        <f>IF(B95="","",B95-149)</f>
        <v/>
      </c>
      <c r="E95" s="27" t="str">
        <f>IF(C95="","",C95-149)</f>
        <v/>
      </c>
      <c r="F95" s="38" t="str">
        <f>E25</f>
        <v xml:space="preserve">    ↓</v>
      </c>
      <c r="G95" s="41" t="str">
        <f>I25</f>
        <v xml:space="preserve">    ↓</v>
      </c>
      <c r="H95" s="131" t="s">
        <v>52</v>
      </c>
      <c r="I95" s="132" t="s">
        <v>52</v>
      </c>
      <c r="J95" s="38" t="str">
        <f>C25</f>
        <v xml:space="preserve">    ↓</v>
      </c>
      <c r="K95" s="38">
        <f>F25</f>
        <v>0</v>
      </c>
      <c r="M95" s="70" t="s">
        <v>119</v>
      </c>
    </row>
    <row r="96" spans="1:23" x14ac:dyDescent="0.25">
      <c r="A96" s="10" t="str">
        <f t="shared" ref="A96:A99" si="5">A26</f>
        <v xml:space="preserve">    ↓</v>
      </c>
      <c r="B96" s="30" t="str">
        <f t="shared" ref="B96:B99" si="6">IF(A26=$M$38,"",IF($A26="6049 aanslag",(G26-80)/2,IF($A26="6045 aanslag",(G26-72)/2,0)))</f>
        <v/>
      </c>
      <c r="C96" s="29" t="str">
        <f t="shared" ref="C96:C99" si="7">IF(A26=$M$38,"",IF($A26="6049 aanslag",H26-51,IF($A26="6045 aanslag",H26-47,0)))</f>
        <v/>
      </c>
      <c r="D96" s="27" t="str">
        <f t="shared" ref="D96:D99" si="8">IF(B96="","",B96-149)</f>
        <v/>
      </c>
      <c r="E96" s="27" t="str">
        <f t="shared" ref="E96:E99" si="9">IF(C96="","",C96-149)</f>
        <v/>
      </c>
      <c r="F96" s="38" t="str">
        <f>E26</f>
        <v xml:space="preserve">    ↓</v>
      </c>
      <c r="G96" s="41" t="str">
        <f>I26</f>
        <v xml:space="preserve">    ↓</v>
      </c>
      <c r="H96" s="131" t="s">
        <v>52</v>
      </c>
      <c r="I96" s="132" t="s">
        <v>52</v>
      </c>
      <c r="J96" s="38" t="str">
        <f>C26</f>
        <v xml:space="preserve">    ↓</v>
      </c>
      <c r="K96" s="38">
        <f>F26</f>
        <v>0</v>
      </c>
    </row>
    <row r="97" spans="1:23" x14ac:dyDescent="0.25">
      <c r="A97" s="10" t="str">
        <f t="shared" si="5"/>
        <v xml:space="preserve">    ↓</v>
      </c>
      <c r="B97" s="30" t="str">
        <f t="shared" si="6"/>
        <v/>
      </c>
      <c r="C97" s="29" t="str">
        <f t="shared" si="7"/>
        <v/>
      </c>
      <c r="D97" s="27" t="str">
        <f t="shared" si="8"/>
        <v/>
      </c>
      <c r="E97" s="27" t="str">
        <f t="shared" si="9"/>
        <v/>
      </c>
      <c r="F97" s="38" t="str">
        <f>E27</f>
        <v xml:space="preserve">    ↓</v>
      </c>
      <c r="G97" s="41" t="str">
        <f>I27</f>
        <v xml:space="preserve">    ↓</v>
      </c>
      <c r="H97" s="131" t="s">
        <v>52</v>
      </c>
      <c r="I97" s="132" t="s">
        <v>52</v>
      </c>
      <c r="J97" s="38" t="str">
        <f>C27</f>
        <v xml:space="preserve">    ↓</v>
      </c>
      <c r="K97" s="38">
        <f>F27</f>
        <v>0</v>
      </c>
      <c r="M97" s="70" t="s">
        <v>68</v>
      </c>
    </row>
    <row r="98" spans="1:23" x14ac:dyDescent="0.25">
      <c r="A98" s="10" t="str">
        <f t="shared" si="5"/>
        <v xml:space="preserve">    ↓</v>
      </c>
      <c r="B98" s="30" t="str">
        <f t="shared" si="6"/>
        <v/>
      </c>
      <c r="C98" s="29" t="str">
        <f t="shared" si="7"/>
        <v/>
      </c>
      <c r="D98" s="27" t="str">
        <f t="shared" si="8"/>
        <v/>
      </c>
      <c r="E98" s="27" t="str">
        <f t="shared" si="9"/>
        <v/>
      </c>
      <c r="F98" s="38" t="str">
        <f>E28</f>
        <v xml:space="preserve">    ↓</v>
      </c>
      <c r="G98" s="41" t="str">
        <f>I28</f>
        <v xml:space="preserve">    ↓</v>
      </c>
      <c r="H98" s="131" t="s">
        <v>52</v>
      </c>
      <c r="I98" s="132" t="s">
        <v>52</v>
      </c>
      <c r="J98" s="38" t="str">
        <f>C28</f>
        <v xml:space="preserve">    ↓</v>
      </c>
      <c r="K98" s="38">
        <f>F28</f>
        <v>0</v>
      </c>
      <c r="M98" s="70" t="s">
        <v>143</v>
      </c>
      <c r="V98" s="23"/>
    </row>
    <row r="99" spans="1:23" x14ac:dyDescent="0.25">
      <c r="A99" s="10" t="str">
        <f t="shared" si="5"/>
        <v xml:space="preserve">    ↓</v>
      </c>
      <c r="B99" s="30" t="str">
        <f t="shared" si="6"/>
        <v/>
      </c>
      <c r="C99" s="29" t="str">
        <f t="shared" si="7"/>
        <v/>
      </c>
      <c r="D99" s="27" t="str">
        <f t="shared" si="8"/>
        <v/>
      </c>
      <c r="E99" s="27" t="str">
        <f t="shared" si="9"/>
        <v/>
      </c>
      <c r="F99" s="38" t="str">
        <f>E29</f>
        <v xml:space="preserve">    ↓</v>
      </c>
      <c r="G99" s="41" t="str">
        <f>I29</f>
        <v xml:space="preserve">    ↓</v>
      </c>
      <c r="H99" s="131" t="s">
        <v>52</v>
      </c>
      <c r="I99" s="132" t="s">
        <v>52</v>
      </c>
      <c r="J99" s="38" t="str">
        <f>C29</f>
        <v xml:space="preserve">    ↓</v>
      </c>
      <c r="K99" s="38">
        <f>F29</f>
        <v>0</v>
      </c>
    </row>
    <row r="100" spans="1:23" x14ac:dyDescent="0.25">
      <c r="A100" s="77" t="s">
        <v>165</v>
      </c>
      <c r="B100" s="33"/>
      <c r="C100" s="33"/>
      <c r="D100" s="34"/>
      <c r="E100" s="33"/>
      <c r="F100" s="33"/>
      <c r="G100" s="33"/>
      <c r="H100" s="35"/>
      <c r="I100" s="33"/>
      <c r="J100" s="33"/>
      <c r="K100" s="36"/>
      <c r="M100" s="70" t="s">
        <v>64</v>
      </c>
    </row>
    <row r="101" spans="1:23" ht="109.5" x14ac:dyDescent="0.25">
      <c r="A101" s="107" t="s">
        <v>134</v>
      </c>
      <c r="B101" s="101" t="s">
        <v>173</v>
      </c>
      <c r="C101" s="26" t="str">
        <f>B17</f>
        <v>Geef hier uw AFwijkende RAL-kleur + glansgraad op</v>
      </c>
      <c r="E101" s="12"/>
      <c r="F101" s="113" t="s">
        <v>81</v>
      </c>
      <c r="G101" s="114" t="s">
        <v>13</v>
      </c>
      <c r="H101" s="104" t="s">
        <v>82</v>
      </c>
      <c r="I101" s="104" t="s">
        <v>72</v>
      </c>
      <c r="J101" s="104" t="s">
        <v>70</v>
      </c>
      <c r="K101" s="105" t="s">
        <v>71</v>
      </c>
    </row>
    <row r="102" spans="1:23" x14ac:dyDescent="0.25">
      <c r="A102" s="10"/>
      <c r="B102" s="177" t="s">
        <v>73</v>
      </c>
      <c r="C102" s="178"/>
      <c r="D102" s="179" t="s">
        <v>74</v>
      </c>
      <c r="E102" s="180"/>
      <c r="F102" s="24"/>
      <c r="G102" s="25"/>
      <c r="I102" s="24"/>
      <c r="J102" s="24"/>
      <c r="K102" s="24"/>
      <c r="M102" s="70" t="s">
        <v>65</v>
      </c>
    </row>
    <row r="103" spans="1:23" ht="15" customHeight="1" x14ac:dyDescent="0.25">
      <c r="A103" s="10"/>
      <c r="B103" s="38" t="s">
        <v>75</v>
      </c>
      <c r="C103" s="38" t="s">
        <v>76</v>
      </c>
      <c r="D103" s="38" t="s">
        <v>75</v>
      </c>
      <c r="E103" s="38" t="s">
        <v>76</v>
      </c>
      <c r="F103" s="24"/>
      <c r="G103" s="25"/>
      <c r="H103" s="10"/>
      <c r="I103" s="24"/>
      <c r="J103" s="24"/>
      <c r="K103" s="24"/>
      <c r="M103" s="70" t="s">
        <v>66</v>
      </c>
    </row>
    <row r="104" spans="1:23" ht="15" customHeight="1" x14ac:dyDescent="0.25">
      <c r="A104" s="10" t="str">
        <f>A25</f>
        <v xml:space="preserve">    ↓</v>
      </c>
      <c r="B104" s="30" t="str">
        <f>IF(A25=$M$38,"",IF($A25="6049 aanslag",G25-74,IF($A25="6045 aanslag",G25-66,0)))</f>
        <v/>
      </c>
      <c r="C104" s="29" t="str">
        <f>IF(A25=$M$38,"",IF($A25="6049 aanslag",H25-51,IF($A25="6045 aanslag",H25-47,0)))</f>
        <v/>
      </c>
      <c r="D104" s="27" t="str">
        <f>IF(B104="","",B104-151)</f>
        <v/>
      </c>
      <c r="E104" s="27" t="str">
        <f>IF(C104="","",C104-151)</f>
        <v/>
      </c>
      <c r="F104" s="38">
        <f>E44</f>
        <v>0</v>
      </c>
      <c r="G104" s="38">
        <f>I44</f>
        <v>0</v>
      </c>
      <c r="H104" s="38" t="str">
        <f>K25</f>
        <v xml:space="preserve">    ↓</v>
      </c>
      <c r="I104" s="38" t="str">
        <f>J25</f>
        <v xml:space="preserve">    ↓</v>
      </c>
      <c r="J104" s="38" t="str">
        <f>C25</f>
        <v xml:space="preserve">    ↓</v>
      </c>
      <c r="K104" s="38">
        <f>F25</f>
        <v>0</v>
      </c>
      <c r="M104" s="70" t="s">
        <v>67</v>
      </c>
    </row>
    <row r="105" spans="1:23" x14ac:dyDescent="0.25">
      <c r="A105" s="10" t="str">
        <f t="shared" ref="A105:A108" si="10">A26</f>
        <v xml:space="preserve">    ↓</v>
      </c>
      <c r="B105" s="30" t="str">
        <f>IF(A26=$M$38,"",IF($A26="6049 aanslag",G26-74,IF($A26="6045 aanslag",G26-66,0)))</f>
        <v/>
      </c>
      <c r="C105" s="29" t="str">
        <f>IF(A26=$M$38,"",IF($A26="6049 aanslag",H26-51,IF($A26="6045 aanslag",H26-47,0)))</f>
        <v/>
      </c>
      <c r="D105" s="27" t="str">
        <f>IF(B105="","",B105-151)</f>
        <v/>
      </c>
      <c r="E105" s="27" t="str">
        <f>IF(C105="","",C105-151)</f>
        <v/>
      </c>
      <c r="F105" s="38">
        <f>E45</f>
        <v>0</v>
      </c>
      <c r="G105" s="38">
        <f>I45</f>
        <v>0</v>
      </c>
      <c r="H105" s="38" t="str">
        <f>K26</f>
        <v xml:space="preserve">    ↓</v>
      </c>
      <c r="I105" s="38" t="str">
        <f>J26</f>
        <v xml:space="preserve">    ↓</v>
      </c>
      <c r="J105" s="38" t="str">
        <f>C26</f>
        <v xml:space="preserve">    ↓</v>
      </c>
      <c r="K105" s="38">
        <f>F26</f>
        <v>0</v>
      </c>
    </row>
    <row r="106" spans="1:23" x14ac:dyDescent="0.25">
      <c r="A106" s="10" t="str">
        <f t="shared" si="10"/>
        <v xml:space="preserve">    ↓</v>
      </c>
      <c r="B106" s="30" t="str">
        <f t="shared" ref="B106:B108" si="11">IF(A27=$M$38,"",IF($A27="6049 aanslag",G27-74,IF($A27="6045 aanslag",G27-66,0)))</f>
        <v/>
      </c>
      <c r="C106" s="29" t="str">
        <f t="shared" ref="C106:C108" si="12">IF(A27=$M$38,"",IF($A27="6049 aanslag",H27-51,IF($A27="6045 aanslag",H27-47,0)))</f>
        <v/>
      </c>
      <c r="D106" s="27" t="str">
        <f t="shared" ref="D106:D108" si="13">IF(B106="","",B106-151)</f>
        <v/>
      </c>
      <c r="E106" s="27" t="str">
        <f t="shared" ref="E106:E108" si="14">IF(C106="","",C106-151)</f>
        <v/>
      </c>
      <c r="F106" s="38">
        <f>E46</f>
        <v>0</v>
      </c>
      <c r="G106" s="38">
        <f>I46</f>
        <v>0</v>
      </c>
      <c r="H106" s="38" t="str">
        <f>K27</f>
        <v xml:space="preserve">    ↓</v>
      </c>
      <c r="I106" s="38" t="str">
        <f>J27</f>
        <v xml:space="preserve">    ↓</v>
      </c>
      <c r="J106" s="38" t="str">
        <f>C27</f>
        <v xml:space="preserve">    ↓</v>
      </c>
      <c r="K106" s="38">
        <f>F27</f>
        <v>0</v>
      </c>
      <c r="M106" s="70" t="s">
        <v>83</v>
      </c>
    </row>
    <row r="107" spans="1:23" x14ac:dyDescent="0.25">
      <c r="A107" s="10" t="str">
        <f t="shared" si="10"/>
        <v xml:space="preserve">    ↓</v>
      </c>
      <c r="B107" s="30" t="str">
        <f t="shared" si="11"/>
        <v/>
      </c>
      <c r="C107" s="29" t="str">
        <f t="shared" si="12"/>
        <v/>
      </c>
      <c r="D107" s="27" t="str">
        <f t="shared" si="13"/>
        <v/>
      </c>
      <c r="E107" s="27" t="str">
        <f t="shared" si="14"/>
        <v/>
      </c>
      <c r="F107" s="38">
        <f>E47</f>
        <v>0</v>
      </c>
      <c r="G107" s="38">
        <f>I47</f>
        <v>0</v>
      </c>
      <c r="H107" s="38" t="str">
        <f>K28</f>
        <v xml:space="preserve">    ↓</v>
      </c>
      <c r="I107" s="38" t="str">
        <f>J28</f>
        <v xml:space="preserve">    ↓</v>
      </c>
      <c r="J107" s="38" t="str">
        <f>C28</f>
        <v xml:space="preserve">    ↓</v>
      </c>
      <c r="K107" s="38">
        <f>F28</f>
        <v>0</v>
      </c>
      <c r="M107" s="70" t="s">
        <v>115</v>
      </c>
      <c r="V107" s="21"/>
      <c r="W107" s="15"/>
    </row>
    <row r="108" spans="1:23" x14ac:dyDescent="0.25">
      <c r="A108" s="10" t="str">
        <f t="shared" si="10"/>
        <v xml:space="preserve">    ↓</v>
      </c>
      <c r="B108" s="30" t="str">
        <f t="shared" si="11"/>
        <v/>
      </c>
      <c r="C108" s="29" t="str">
        <f t="shared" si="12"/>
        <v/>
      </c>
      <c r="D108" s="27" t="str">
        <f t="shared" si="13"/>
        <v/>
      </c>
      <c r="E108" s="27" t="str">
        <f t="shared" si="14"/>
        <v/>
      </c>
      <c r="F108" s="38">
        <f>E48</f>
        <v>0</v>
      </c>
      <c r="G108" s="38">
        <f>I48</f>
        <v>0</v>
      </c>
      <c r="H108" s="38" t="str">
        <f>K29</f>
        <v xml:space="preserve">    ↓</v>
      </c>
      <c r="I108" s="38" t="str">
        <f>J29</f>
        <v xml:space="preserve">    ↓</v>
      </c>
      <c r="J108" s="38" t="str">
        <f>C29</f>
        <v xml:space="preserve">    ↓</v>
      </c>
      <c r="K108" s="38">
        <f>F29</f>
        <v>0</v>
      </c>
      <c r="M108" s="70" t="s">
        <v>114</v>
      </c>
      <c r="V108" s="21"/>
      <c r="W108" s="16"/>
    </row>
    <row r="109" spans="1:23" x14ac:dyDescent="0.25">
      <c r="M109" s="70" t="s">
        <v>84</v>
      </c>
      <c r="V109" s="21"/>
      <c r="W109" s="15"/>
    </row>
    <row r="110" spans="1:23" x14ac:dyDescent="0.25">
      <c r="M110" s="70" t="s">
        <v>131</v>
      </c>
    </row>
    <row r="111" spans="1:23" x14ac:dyDescent="0.25">
      <c r="A111" s="191" t="s">
        <v>164</v>
      </c>
      <c r="B111" s="181"/>
      <c r="C111" s="181"/>
      <c r="D111" s="181"/>
      <c r="E111" s="181"/>
      <c r="F111" s="181"/>
      <c r="G111" s="181"/>
      <c r="H111" s="115"/>
      <c r="I111" s="115"/>
      <c r="J111" s="115"/>
      <c r="K111" s="115"/>
      <c r="L111" s="1"/>
      <c r="M111" s="116" t="s">
        <v>132</v>
      </c>
      <c r="N111" s="116"/>
    </row>
    <row r="112" spans="1:23" ht="105" x14ac:dyDescent="0.25">
      <c r="A112" s="107" t="s">
        <v>134</v>
      </c>
      <c r="B112" s="117" t="s">
        <v>11</v>
      </c>
      <c r="C112" s="118" t="s">
        <v>174</v>
      </c>
      <c r="D112" s="119"/>
      <c r="E112" s="120"/>
      <c r="F112" s="121" t="s">
        <v>85</v>
      </c>
      <c r="G112" s="121" t="s">
        <v>13</v>
      </c>
      <c r="H112" s="122" t="s">
        <v>71</v>
      </c>
    </row>
    <row r="113" spans="1:13" x14ac:dyDescent="0.25">
      <c r="A113" s="10"/>
      <c r="B113" s="177" t="s">
        <v>161</v>
      </c>
      <c r="C113" s="178"/>
      <c r="D113" s="179" t="s">
        <v>74</v>
      </c>
      <c r="E113" s="180"/>
      <c r="F113" s="24"/>
      <c r="G113" s="25"/>
      <c r="H113" s="24"/>
      <c r="M113" s="70" t="s">
        <v>133</v>
      </c>
    </row>
    <row r="114" spans="1:13" x14ac:dyDescent="0.25">
      <c r="A114" s="10"/>
      <c r="B114" s="38" t="s">
        <v>75</v>
      </c>
      <c r="C114" s="38" t="s">
        <v>76</v>
      </c>
      <c r="D114" s="123" t="s">
        <v>75</v>
      </c>
      <c r="E114" s="38" t="s">
        <v>76</v>
      </c>
      <c r="F114" s="24"/>
      <c r="G114" s="28"/>
      <c r="H114" s="24"/>
    </row>
    <row r="115" spans="1:13" x14ac:dyDescent="0.25">
      <c r="A115" s="10" t="str">
        <f>A25</f>
        <v xml:space="preserve">    ↓</v>
      </c>
      <c r="B115" s="30">
        <f t="shared" ref="B115:C119" si="15">G25</f>
        <v>0</v>
      </c>
      <c r="C115" s="30">
        <f t="shared" si="15"/>
        <v>0</v>
      </c>
      <c r="D115" s="27">
        <f>IF(A25=$M$38,0,IF($A25="6049 aanslag",(G25-80)/2,IF($A25="6045 aanslag",(G25-72)/2,IF(A25="6030 portaal",(G25-80)/2,0))))</f>
        <v>0</v>
      </c>
      <c r="E115" s="27">
        <f>IF(A25=$M$38,0,IF($A25="6049 aanslag",H25-51,IF($A25="6045 aanslag",H25-47,IF(A25="6030 portaal",H25-57,0))))</f>
        <v>0</v>
      </c>
      <c r="F115" s="38" t="str">
        <f>E25</f>
        <v xml:space="preserve">    ↓</v>
      </c>
      <c r="G115" s="41" t="str">
        <f>I25</f>
        <v xml:space="preserve">    ↓</v>
      </c>
      <c r="H115" s="38">
        <f>F25</f>
        <v>0</v>
      </c>
      <c r="M115" s="70" t="s">
        <v>151</v>
      </c>
    </row>
    <row r="116" spans="1:13" ht="15" customHeight="1" x14ac:dyDescent="0.25">
      <c r="A116" s="10" t="str">
        <f t="shared" ref="A116:A119" si="16">A26</f>
        <v xml:space="preserve">    ↓</v>
      </c>
      <c r="B116" s="30">
        <f t="shared" si="15"/>
        <v>0</v>
      </c>
      <c r="C116" s="30">
        <f t="shared" si="15"/>
        <v>0</v>
      </c>
      <c r="D116" s="27">
        <f>IF(A26=$M$38,0,IF($A26="6049 aanslag",(G26-80)/2,IF($A26="6045 aanslag",(G26-72)/2,IF(A26="6030 portaal",(G26-80)/2,0))))</f>
        <v>0</v>
      </c>
      <c r="E116" s="27">
        <f>IF(A26=$M$38,0,IF($A26="6049 aanslag",H26-51,IF($A26="6045 aanslag",H26-47,IF(A26="6030 portaal",H26-57,0))))</f>
        <v>0</v>
      </c>
      <c r="F116" s="38" t="str">
        <f>E26</f>
        <v xml:space="preserve">    ↓</v>
      </c>
      <c r="G116" s="41" t="str">
        <f>I26</f>
        <v xml:space="preserve">    ↓</v>
      </c>
      <c r="H116" s="38">
        <f>F26</f>
        <v>0</v>
      </c>
    </row>
    <row r="117" spans="1:13" x14ac:dyDescent="0.25">
      <c r="A117" s="10" t="str">
        <f t="shared" si="16"/>
        <v xml:space="preserve">    ↓</v>
      </c>
      <c r="B117" s="30">
        <f t="shared" si="15"/>
        <v>0</v>
      </c>
      <c r="C117" s="30">
        <f t="shared" si="15"/>
        <v>0</v>
      </c>
      <c r="D117" s="27">
        <f>IF(A27=$M$38,0,IF($A27="6049 aanslag",(G27-80)/2,IF($A27="6045 aanslag",(G27-72)/2,IF(A27="6030 portaal",(G27-80)/2,0))))</f>
        <v>0</v>
      </c>
      <c r="E117" s="27">
        <f>IF(A27=$M$38,0,IF($A27="6049 aanslag",H27-51,IF($A27="6045 aanslag",H27-47,IF(A27="6030 portaal",H27-57,0))))</f>
        <v>0</v>
      </c>
      <c r="F117" s="38" t="str">
        <f>E27</f>
        <v xml:space="preserve">    ↓</v>
      </c>
      <c r="G117" s="41" t="str">
        <f>I27</f>
        <v xml:space="preserve">    ↓</v>
      </c>
      <c r="H117" s="38">
        <f>F27</f>
        <v>0</v>
      </c>
    </row>
    <row r="118" spans="1:13" x14ac:dyDescent="0.25">
      <c r="A118" s="10" t="str">
        <f t="shared" si="16"/>
        <v xml:space="preserve">    ↓</v>
      </c>
      <c r="B118" s="30">
        <f t="shared" si="15"/>
        <v>0</v>
      </c>
      <c r="C118" s="30">
        <f t="shared" si="15"/>
        <v>0</v>
      </c>
      <c r="D118" s="27">
        <f>IF(A28=$M$38,0,IF($A28="6049 aanslag",(G28-80)/2,IF($A28="6045 aanslag",(G28-72)/2,IF(A28="6030 portaal",(G28-80)/2,0))))</f>
        <v>0</v>
      </c>
      <c r="E118" s="27">
        <f>IF(A28=$M$38,0,IF($A28="6049 aanslag",H28-51,IF($A28="6045 aanslag",H28-47,IF(A28="6030 portaal",H28-57,0))))</f>
        <v>0</v>
      </c>
      <c r="F118" s="38" t="str">
        <f>E28</f>
        <v xml:space="preserve">    ↓</v>
      </c>
      <c r="G118" s="41" t="str">
        <f>I28</f>
        <v xml:space="preserve">    ↓</v>
      </c>
      <c r="H118" s="38">
        <f>F28</f>
        <v>0</v>
      </c>
      <c r="M118" s="70" t="s">
        <v>96</v>
      </c>
    </row>
    <row r="119" spans="1:13" x14ac:dyDescent="0.25">
      <c r="A119" s="10" t="str">
        <f t="shared" si="16"/>
        <v xml:space="preserve">    ↓</v>
      </c>
      <c r="B119" s="30">
        <f t="shared" si="15"/>
        <v>0</v>
      </c>
      <c r="C119" s="30">
        <f t="shared" si="15"/>
        <v>0</v>
      </c>
      <c r="D119" s="27">
        <f>IF(A29=$M$38,0,IF($A29="6049 aanslag",(G29-80)/2,IF($A29="6045 aanslag",(G29-72)/2,IF(A29="6030 portaal",(G29-80)/2,0))))</f>
        <v>0</v>
      </c>
      <c r="E119" s="27">
        <f>IF(A29=$M$38,0,IF($A29="6049 aanslag",H29-51,IF($A29="6045 aanslag",H29-47,IF(A29="6030 portaal",H29-57,0))))</f>
        <v>0</v>
      </c>
      <c r="F119" s="38" t="str">
        <f>E29</f>
        <v xml:space="preserve">    ↓</v>
      </c>
      <c r="G119" s="41" t="str">
        <f>I29</f>
        <v xml:space="preserve">    ↓</v>
      </c>
      <c r="H119" s="38">
        <f>F29</f>
        <v>0</v>
      </c>
      <c r="M119" s="70" t="s">
        <v>125</v>
      </c>
    </row>
    <row r="120" spans="1:13" x14ac:dyDescent="0.25">
      <c r="I120" s="45"/>
      <c r="K120" s="43"/>
    </row>
    <row r="121" spans="1:13" x14ac:dyDescent="0.25">
      <c r="I121" s="46"/>
      <c r="K121" s="23"/>
      <c r="M121" s="70" t="s">
        <v>116</v>
      </c>
    </row>
    <row r="122" spans="1:13" x14ac:dyDescent="0.25">
      <c r="A122" s="181" t="s">
        <v>163</v>
      </c>
      <c r="B122" s="181"/>
      <c r="C122" s="181"/>
      <c r="D122" s="181"/>
      <c r="E122" s="181"/>
      <c r="F122" s="181"/>
      <c r="G122" s="181"/>
      <c r="H122" s="181"/>
      <c r="I122" s="115"/>
      <c r="J122" s="115"/>
      <c r="K122" s="115"/>
    </row>
    <row r="123" spans="1:13" ht="87.75" customHeight="1" x14ac:dyDescent="0.25">
      <c r="A123" s="107" t="s">
        <v>134</v>
      </c>
      <c r="B123" s="124" t="s">
        <v>11</v>
      </c>
      <c r="C123" s="125" t="s">
        <v>12</v>
      </c>
      <c r="D123" s="125" t="s">
        <v>162</v>
      </c>
      <c r="E123" s="126" t="s">
        <v>126</v>
      </c>
      <c r="F123" s="127" t="s">
        <v>127</v>
      </c>
      <c r="G123" s="128"/>
      <c r="H123" s="45"/>
      <c r="I123" s="5"/>
      <c r="K123" s="5"/>
      <c r="M123" s="70" t="s">
        <v>120</v>
      </c>
    </row>
    <row r="124" spans="1:13" x14ac:dyDescent="0.25">
      <c r="A124" s="10"/>
      <c r="B124" s="177" t="s">
        <v>161</v>
      </c>
      <c r="C124" s="178"/>
      <c r="D124" s="179" t="s">
        <v>74</v>
      </c>
      <c r="E124" s="180"/>
      <c r="F124" s="10"/>
      <c r="I124" s="5"/>
      <c r="K124" s="5"/>
      <c r="M124" s="70" t="s">
        <v>121</v>
      </c>
    </row>
    <row r="125" spans="1:13" ht="15" customHeight="1" x14ac:dyDescent="0.25">
      <c r="A125" s="10"/>
      <c r="B125" s="123" t="s">
        <v>75</v>
      </c>
      <c r="C125" s="38" t="s">
        <v>76</v>
      </c>
      <c r="D125" s="38" t="s">
        <v>75</v>
      </c>
      <c r="E125" s="38" t="s">
        <v>76</v>
      </c>
      <c r="F125" s="37"/>
      <c r="G125" s="44"/>
      <c r="H125" s="45"/>
      <c r="I125" s="5"/>
      <c r="K125" s="5"/>
    </row>
    <row r="126" spans="1:13" ht="15" customHeight="1" x14ac:dyDescent="0.25">
      <c r="A126" s="10" t="str">
        <f>A25</f>
        <v xml:space="preserve">    ↓</v>
      </c>
      <c r="B126" s="29">
        <f t="shared" ref="B126:C130" si="17">G25</f>
        <v>0</v>
      </c>
      <c r="C126" s="31">
        <f t="shared" si="17"/>
        <v>0</v>
      </c>
      <c r="D126" s="27">
        <f>IF(A25=$M$38,0,IF($A25="6049 aanslag",G25-76,IF($A25="6045 aanslag",G25-68,IF(A25="6030 portaal",G25-74,0))))</f>
        <v>0</v>
      </c>
      <c r="E126" s="27">
        <f>IF(A25=$M$38,0,IF($A25="6049 aanslag",H25-51,IF($A25="6045 aanslag",H25-47,IF(A25="6030 portaal",H25-57,0))))</f>
        <v>0</v>
      </c>
      <c r="F126" s="38">
        <f>F25</f>
        <v>0</v>
      </c>
      <c r="I126" s="5"/>
      <c r="K126" s="5"/>
      <c r="M126" s="71" t="s">
        <v>122</v>
      </c>
    </row>
    <row r="127" spans="1:13" ht="15" customHeight="1" x14ac:dyDescent="0.25">
      <c r="A127" s="10" t="str">
        <f t="shared" ref="A127:A130" si="18">A26</f>
        <v xml:space="preserve">    ↓</v>
      </c>
      <c r="B127" s="29">
        <f t="shared" si="17"/>
        <v>0</v>
      </c>
      <c r="C127" s="31">
        <f t="shared" si="17"/>
        <v>0</v>
      </c>
      <c r="D127" s="27">
        <f>IF(A26=$M$38,0,IF($A26="6049 aanslag",G26-76,IF($A26="6045 aanslag",G26-68,IF(A26="6030 portaal",G26-74,0))))</f>
        <v>0</v>
      </c>
      <c r="E127" s="27">
        <f>IF(A26=$M$38,0,IF($A26="6049 aanslag",H26-51,IF($A26="6045 aanslag",H26-47,IF(A26="6030 portaal",H26-57,0))))</f>
        <v>0</v>
      </c>
      <c r="F127" s="38">
        <f>F26</f>
        <v>0</v>
      </c>
      <c r="H127" s="46"/>
      <c r="I127" s="5"/>
      <c r="K127" s="5"/>
      <c r="M127" s="71" t="s">
        <v>123</v>
      </c>
    </row>
    <row r="128" spans="1:13" ht="15" customHeight="1" x14ac:dyDescent="0.25">
      <c r="A128" s="10" t="str">
        <f t="shared" si="18"/>
        <v xml:space="preserve">    ↓</v>
      </c>
      <c r="B128" s="29">
        <f t="shared" si="17"/>
        <v>0</v>
      </c>
      <c r="C128" s="31">
        <f t="shared" si="17"/>
        <v>0</v>
      </c>
      <c r="D128" s="27">
        <f>IF(A27=$M$38,0,IF($A27="6049 aanslag",G27-76,IF($A27="6045 aanslag",G27-68,IF(A27="6030 portaal",G27-74,0))))</f>
        <v>0</v>
      </c>
      <c r="E128" s="27">
        <f>IF(A27=$M$38,0,IF($A27="6049 aanslag",H27-51,IF($A27="6045 aanslag",H27-47,IF(A27="6030 portaal",H27-57,0))))</f>
        <v>0</v>
      </c>
      <c r="F128" s="38">
        <f>F27</f>
        <v>0</v>
      </c>
      <c r="G128" s="5"/>
      <c r="H128" s="5"/>
      <c r="M128" s="71" t="s">
        <v>124</v>
      </c>
    </row>
    <row r="129" spans="1:20" ht="15" customHeight="1" x14ac:dyDescent="0.25">
      <c r="A129" s="10" t="str">
        <f t="shared" si="18"/>
        <v xml:space="preserve">    ↓</v>
      </c>
      <c r="B129" s="29">
        <f t="shared" si="17"/>
        <v>0</v>
      </c>
      <c r="C129" s="31">
        <f t="shared" si="17"/>
        <v>0</v>
      </c>
      <c r="D129" s="27">
        <f>IF(A28=$M$38,0,IF($A28="6049 aanslag",G28-76,IF($A28="6045 aanslag",G28-68,IF(A28="6030 portaal",G28-76,0))))</f>
        <v>0</v>
      </c>
      <c r="E129" s="27">
        <f>IF(A28=$M$38,0,IF($A28="6049 aanslag",H28-51,IF($A28="6045 aanslag",H28-47,IF(A28="6030 portaal",H28-57,0))))</f>
        <v>0</v>
      </c>
      <c r="F129" s="38">
        <f>F28</f>
        <v>0</v>
      </c>
      <c r="G129" s="8"/>
      <c r="H129" s="8"/>
    </row>
    <row r="130" spans="1:20" ht="15" customHeight="1" x14ac:dyDescent="0.25">
      <c r="A130" s="10" t="str">
        <f t="shared" si="18"/>
        <v xml:space="preserve">    ↓</v>
      </c>
      <c r="B130" s="29">
        <f t="shared" si="17"/>
        <v>0</v>
      </c>
      <c r="C130" s="31">
        <f t="shared" si="17"/>
        <v>0</v>
      </c>
      <c r="D130" s="27">
        <f>IF(A29=$M$38,0,IF($A29="6049 aanslag",G29-76,IF($A29="6045 aanslag",G29-68,IF(A29="6030 portaal",G29-76,0))))</f>
        <v>0</v>
      </c>
      <c r="E130" s="27">
        <f>IF(A29=$M$38,0,IF($A29="6049 aanslag",H29-51,IF($A29="6045 aanslag",H29-47,IF(A29="6030 portaal",H29-57,0))))</f>
        <v>0</v>
      </c>
      <c r="F130" s="38">
        <f>F29</f>
        <v>0</v>
      </c>
      <c r="G130" s="8"/>
      <c r="H130" s="8"/>
      <c r="M130" s="70" t="s">
        <v>99</v>
      </c>
    </row>
    <row r="131" spans="1:20" ht="15" customHeight="1" x14ac:dyDescent="0.25">
      <c r="E131" s="5"/>
      <c r="F131" s="5"/>
      <c r="G131" s="8"/>
      <c r="H131" s="8"/>
      <c r="I131" s="45"/>
      <c r="J131" s="45"/>
      <c r="K131" s="43"/>
    </row>
    <row r="132" spans="1:20" ht="15" customHeight="1" x14ac:dyDescent="0.25">
      <c r="E132" s="5"/>
      <c r="F132" s="5"/>
      <c r="G132" s="8"/>
      <c r="H132" s="8"/>
      <c r="M132" s="72" t="s">
        <v>53</v>
      </c>
    </row>
    <row r="133" spans="1:20" x14ac:dyDescent="0.25">
      <c r="I133" s="45"/>
      <c r="J133" s="45"/>
      <c r="K133" s="43"/>
      <c r="N133" s="21"/>
      <c r="O133" s="21"/>
      <c r="P133" s="21"/>
      <c r="R133" s="21"/>
      <c r="S133" s="21"/>
      <c r="T133" s="21"/>
    </row>
    <row r="134" spans="1:20" x14ac:dyDescent="0.25">
      <c r="I134" s="46"/>
      <c r="J134" s="46"/>
      <c r="K134" s="23"/>
      <c r="M134" s="70" t="s">
        <v>180</v>
      </c>
      <c r="N134" s="74"/>
      <c r="O134" s="74"/>
      <c r="P134" s="74"/>
      <c r="Q134" s="74"/>
      <c r="R134" s="74"/>
      <c r="S134" s="74"/>
      <c r="T134" s="74"/>
    </row>
    <row r="135" spans="1:20" x14ac:dyDescent="0.25">
      <c r="I135" s="46"/>
      <c r="J135" s="46"/>
      <c r="K135" s="23"/>
      <c r="M135" s="70" t="s">
        <v>181</v>
      </c>
      <c r="N135" s="74"/>
      <c r="O135" s="74"/>
      <c r="P135" s="74"/>
      <c r="Q135" s="74"/>
      <c r="R135" s="74"/>
      <c r="S135" s="74"/>
      <c r="T135" s="74"/>
    </row>
    <row r="136" spans="1:20" x14ac:dyDescent="0.25">
      <c r="I136" s="5"/>
      <c r="J136" s="5"/>
      <c r="K136" s="5"/>
      <c r="M136" s="70" t="s">
        <v>182</v>
      </c>
    </row>
    <row r="137" spans="1:20" x14ac:dyDescent="0.25">
      <c r="I137" s="5"/>
      <c r="J137" s="5"/>
      <c r="K137" s="5"/>
      <c r="M137" s="70" t="s">
        <v>183</v>
      </c>
    </row>
    <row r="138" spans="1:20" x14ac:dyDescent="0.25">
      <c r="I138" s="5"/>
      <c r="J138" s="5"/>
      <c r="K138" s="5"/>
      <c r="M138" s="70" t="s">
        <v>184</v>
      </c>
    </row>
    <row r="139" spans="1:20" x14ac:dyDescent="0.25">
      <c r="I139" s="5"/>
      <c r="J139" s="5"/>
      <c r="K139" s="5"/>
      <c r="M139" s="70" t="s">
        <v>185</v>
      </c>
    </row>
    <row r="140" spans="1:20" x14ac:dyDescent="0.25">
      <c r="I140" s="5"/>
      <c r="J140" s="5"/>
      <c r="K140" s="5"/>
    </row>
    <row r="142" spans="1:20" hidden="1" x14ac:dyDescent="0.25"/>
  </sheetData>
  <sheetProtection algorithmName="SHA-512" hashValue="fn0JImOzJSTFZBR/J/Y35rKuWMusWOawB+g6PqntPlgHrWljOBtX2Zk0VZWIZU3SvE/x0meM+bpbnNFPWCUDDg==" saltValue="brPRZ7oIdoK0xKXfReOLxA==" spinCount="100000" sheet="1" selectLockedCells="1"/>
  <protectedRanges>
    <protectedRange sqref="I2:K3 C6:F11 I6:K11 D13 B15 B17 A25:K29 A32:K36 H95:I99 A48:K55" name="Bereik1"/>
  </protectedRanges>
  <mergeCells count="87">
    <mergeCell ref="E16:J16"/>
    <mergeCell ref="D2:E2"/>
    <mergeCell ref="D13:K13"/>
    <mergeCell ref="C14:F14"/>
    <mergeCell ref="G14:J14"/>
    <mergeCell ref="B15:G15"/>
    <mergeCell ref="I2:K2"/>
    <mergeCell ref="I3:K3"/>
    <mergeCell ref="C6:F6"/>
    <mergeCell ref="C7:F7"/>
    <mergeCell ref="C8:F8"/>
    <mergeCell ref="C9:F9"/>
    <mergeCell ref="C10:F10"/>
    <mergeCell ref="C11:F11"/>
    <mergeCell ref="I6:K6"/>
    <mergeCell ref="I7:K7"/>
    <mergeCell ref="B17:G17"/>
    <mergeCell ref="A20:K22"/>
    <mergeCell ref="G23:J23"/>
    <mergeCell ref="B30:K30"/>
    <mergeCell ref="H31:I31"/>
    <mergeCell ref="A32:G32"/>
    <mergeCell ref="H32:I32"/>
    <mergeCell ref="A33:G33"/>
    <mergeCell ref="H33:I33"/>
    <mergeCell ref="A34:G34"/>
    <mergeCell ref="H34:I34"/>
    <mergeCell ref="A35:G35"/>
    <mergeCell ref="H35:I35"/>
    <mergeCell ref="A36:G36"/>
    <mergeCell ref="H36:I36"/>
    <mergeCell ref="A37:J37"/>
    <mergeCell ref="H39:J39"/>
    <mergeCell ref="G45:J45"/>
    <mergeCell ref="A46:K46"/>
    <mergeCell ref="G47:J47"/>
    <mergeCell ref="A48:F48"/>
    <mergeCell ref="G48:J48"/>
    <mergeCell ref="A49:F49"/>
    <mergeCell ref="G49:J49"/>
    <mergeCell ref="A50:F50"/>
    <mergeCell ref="G50:J50"/>
    <mergeCell ref="A51:F51"/>
    <mergeCell ref="G51:J51"/>
    <mergeCell ref="A52:F52"/>
    <mergeCell ref="G52:J52"/>
    <mergeCell ref="A53:F53"/>
    <mergeCell ref="G53:J53"/>
    <mergeCell ref="A54:F54"/>
    <mergeCell ref="G54:J54"/>
    <mergeCell ref="A55:F55"/>
    <mergeCell ref="G55:J55"/>
    <mergeCell ref="A57:C59"/>
    <mergeCell ref="D57:G59"/>
    <mergeCell ref="H57:J59"/>
    <mergeCell ref="AI76:AL76"/>
    <mergeCell ref="D78:E80"/>
    <mergeCell ref="F78:G80"/>
    <mergeCell ref="H78:J80"/>
    <mergeCell ref="A111:G111"/>
    <mergeCell ref="B83:C83"/>
    <mergeCell ref="D83:E83"/>
    <mergeCell ref="B93:C93"/>
    <mergeCell ref="D93:E93"/>
    <mergeCell ref="B102:C102"/>
    <mergeCell ref="D102:E102"/>
    <mergeCell ref="B113:C113"/>
    <mergeCell ref="D113:E113"/>
    <mergeCell ref="B124:C124"/>
    <mergeCell ref="D124:E124"/>
    <mergeCell ref="A122:H122"/>
    <mergeCell ref="I8:K8"/>
    <mergeCell ref="I9:K9"/>
    <mergeCell ref="I10:K10"/>
    <mergeCell ref="I11:K11"/>
    <mergeCell ref="B74:C75"/>
    <mergeCell ref="A60:C62"/>
    <mergeCell ref="D60:G62"/>
    <mergeCell ref="H60:J62"/>
    <mergeCell ref="A63:C66"/>
    <mergeCell ref="D63:G66"/>
    <mergeCell ref="H63:J66"/>
    <mergeCell ref="B69:C70"/>
    <mergeCell ref="F69:G70"/>
    <mergeCell ref="A71:C73"/>
    <mergeCell ref="D71:G73"/>
    <mergeCell ref="H71:I73"/>
  </mergeCells>
  <dataValidations count="19">
    <dataValidation type="list" allowBlank="1" showInputMessage="1" showErrorMessage="1" sqref="A48:F55" xr:uid="{CCA9ED60-D9FD-49A6-9173-20FEC844B640}">
      <formula1>$M$49:$M$149</formula1>
    </dataValidation>
    <dataValidation type="list" allowBlank="1" showInputMessage="1" showErrorMessage="1" sqref="B15:G15" xr:uid="{294F9D14-3C22-496A-ACF4-21CB15C251A0}">
      <formula1>$M$31:$M$36</formula1>
    </dataValidation>
    <dataValidation type="list" allowBlank="1" showInputMessage="1" showErrorMessage="1" sqref="H15:I15" xr:uid="{4FDCBE6E-F3A4-4876-BEEE-147F24C634EE}">
      <formula1>$M$33:$M$36</formula1>
    </dataValidation>
    <dataValidation type="list" allowBlank="1" showInputMessage="1" showErrorMessage="1" sqref="A32:G36" xr:uid="{6C46C3AE-FF82-4F23-8814-0DA8B4A9EA20}">
      <formula1>$Q$24:$Q$33</formula1>
    </dataValidation>
    <dataValidation type="list" allowBlank="1" showInputMessage="1" showErrorMessage="1" sqref="H32:H36" xr:uid="{DBF21A42-83AB-4006-9FE1-BA0543A12717}">
      <formula1>$P$17:$P$24</formula1>
    </dataValidation>
    <dataValidation type="list" allowBlank="1" showInputMessage="1" showErrorMessage="1" sqref="D25:D29" xr:uid="{3399BB6D-AA70-4FD6-BD1A-40E26C3D03D5}">
      <formula1>$P$17:$P$22</formula1>
    </dataValidation>
    <dataValidation type="list" allowBlank="1" showInputMessage="1" showErrorMessage="1" sqref="B25:B29" xr:uid="{B121E163-77AB-4E5A-92CB-82A86879DC7B}">
      <formula1>$P$1:$P$14</formula1>
    </dataValidation>
    <dataValidation type="list" allowBlank="1" showInputMessage="1" showErrorMessage="1" sqref="K25" xr:uid="{3E8C6B41-9BC4-4371-ADD5-98E04F087B21}">
      <formula1>$M$8:$M$18</formula1>
    </dataValidation>
    <dataValidation type="list" allowBlank="1" showInputMessage="1" showErrorMessage="1" sqref="A25:A26 A28:A29" xr:uid="{3755F3CF-5FFC-4290-BB0A-AE6474D55B9D}">
      <formula1>$M$38:$M$44</formula1>
    </dataValidation>
    <dataValidation type="list" allowBlank="1" showInputMessage="1" showErrorMessage="1" sqref="J25:J29" xr:uid="{F5E9FE44-6EA6-4A3A-A4E4-6EDEDF524C36}">
      <formula1>$M$19:$M$22</formula1>
    </dataValidation>
    <dataValidation type="list" allowBlank="1" showInputMessage="1" showErrorMessage="1" sqref="G129:G132 H95:H99" xr:uid="{0D4670C6-F68C-4E12-AF40-408CCE72660C}">
      <formula1>$M$14:$M$21</formula1>
    </dataValidation>
    <dataValidation type="list" allowBlank="1" showInputMessage="1" showErrorMessage="1" sqref="I95:I99 H129:H132" xr:uid="{94BC326C-632C-4E88-92EC-1DB9BBF713C6}">
      <formula1>$M$14:$M$22</formula1>
    </dataValidation>
    <dataValidation type="list" allowBlank="1" showInputMessage="1" showErrorMessage="1" sqref="E25:E29" xr:uid="{92F95F29-0028-4187-B8F0-8EF8EC044DA9}">
      <formula1>$M$23:$M$26</formula1>
    </dataValidation>
    <dataValidation type="list" allowBlank="1" showInputMessage="1" showErrorMessage="1" sqref="K26:K29" xr:uid="{355A365C-D4D3-44D5-A371-5F2F4FF05C77}">
      <formula1>$M$7:$M$18</formula1>
    </dataValidation>
    <dataValidation type="list" allowBlank="1" showInputMessage="1" showErrorMessage="1" sqref="O25:O30" xr:uid="{8A12C7A3-B14C-4A01-B260-7A7F451AD46E}">
      <formula1>$M$25:$M$26</formula1>
    </dataValidation>
    <dataValidation type="list" allowBlank="1" showInputMessage="1" showErrorMessage="1" sqref="C25:C29" xr:uid="{FE66EE12-F94A-4808-8143-EEB35C3B42C6}">
      <formula1>$R$1:$R$11</formula1>
    </dataValidation>
    <dataValidation type="list" allowBlank="1" showInputMessage="1" showErrorMessage="1" sqref="I25:I29" xr:uid="{B80883E5-E660-44B5-A662-F97267E61FA7}">
      <formula1>$M$27:$M$30</formula1>
    </dataValidation>
    <dataValidation type="list" showInputMessage="1" showErrorMessage="1" sqref="A27" xr:uid="{A9D3C1BA-51B2-490A-ABF2-EABCBD027FD8}">
      <formula1>$M$38:$M$44</formula1>
    </dataValidation>
    <dataValidation type="list" allowBlank="1" showInputMessage="1" showErrorMessage="1" sqref="G48:J55" xr:uid="{C715097D-8EF0-49DB-B841-5C6390FACBA3}">
      <formula1>$R$41:$R$46</formula1>
    </dataValidation>
  </dataValidations>
  <hyperlinks>
    <hyperlink ref="D2" r:id="rId1" xr:uid="{17CDED10-90F2-48D6-AA37-BC035D201A35}"/>
  </hyperlinks>
  <pageMargins left="0" right="0" top="0.74803149606299213" bottom="0.74803149606299213" header="0.31496062992125984" footer="0.31496062992125984"/>
  <pageSetup paperSize="9" scale="87" fitToHeight="3" orientation="portrait" horizontalDpi="300" verticalDpi="300" r:id="rId2"/>
  <rowBreaks count="2" manualBreakCount="2">
    <brk id="36" max="10" man="1"/>
    <brk id="80" max="10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B1ED28-1C46-41FC-A9B1-6751F902C92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6049 +etc beveiligd</vt:lpstr>
      <vt:lpstr>Blad1</vt:lpstr>
      <vt:lpstr>'6049 +etc beveiligd'!Afdrukbereik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Boomkamp</dc:creator>
  <cp:lastModifiedBy>marcel Boomkamp</cp:lastModifiedBy>
  <cp:lastPrinted>2024-11-19T08:03:27Z</cp:lastPrinted>
  <dcterms:created xsi:type="dcterms:W3CDTF">2018-04-11T08:37:36Z</dcterms:created>
  <dcterms:modified xsi:type="dcterms:W3CDTF">2024-11-19T13:40:35Z</dcterms:modified>
</cp:coreProperties>
</file>